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defaultThemeVersion="124226"/>
  <xr:revisionPtr revIDLastSave="0" documentId="8_{3CE9BA17-50A1-4FCB-B254-0E95AFD979D0}" xr6:coauthVersionLast="37" xr6:coauthVersionMax="37" xr10:uidLastSave="{00000000-0000-0000-0000-000000000000}"/>
  <bookViews>
    <workbookView xWindow="0" yWindow="0" windowWidth="21570" windowHeight="7980" firstSheet="2" activeTab="4" xr2:uid="{00000000-000D-0000-FFFF-FFFF00000000}"/>
  </bookViews>
  <sheets>
    <sheet name="OPĆI UVJETI" sheetId="9" r:id="rId1"/>
    <sheet name="GRAĐEVINSKO-OBRTNIČKI" sheetId="1" r:id="rId2"/>
    <sheet name="VODOVOD I KANALIZACIJA" sheetId="4" r:id="rId3"/>
    <sheet name="ELEKTRORADOVI" sheetId="10" r:id="rId4"/>
    <sheet name="REKAPITULACIJA" sheetId="2" r:id="rId5"/>
  </sheets>
  <definedNames>
    <definedName name="_xlnm.Print_Area" localSheetId="1">'GRAĐEVINSKO-OBRTNIČKI'!$A$1:$F$133</definedName>
    <definedName name="_xlnm.Print_Area" localSheetId="4">REKAPITULACIJA!$A$1:$G$25</definedName>
    <definedName name="_xlnm.Print_Area" localSheetId="2">'VODOVOD I KANALIZACIJA'!$A$1:$F$96</definedName>
  </definedNames>
  <calcPr calcId="179021"/>
</workbook>
</file>

<file path=xl/calcChain.xml><?xml version="1.0" encoding="utf-8"?>
<calcChain xmlns="http://schemas.openxmlformats.org/spreadsheetml/2006/main">
  <c r="C15" i="2" l="1"/>
  <c r="C14" i="2"/>
  <c r="F133" i="10"/>
  <c r="F131" i="10"/>
  <c r="F60" i="10"/>
  <c r="F124" i="10"/>
  <c r="E126" i="10" s="1"/>
  <c r="F122" i="10"/>
  <c r="F120" i="10"/>
  <c r="F118" i="10"/>
  <c r="F116" i="10"/>
  <c r="F114" i="10"/>
  <c r="F106" i="10"/>
  <c r="F104" i="10"/>
  <c r="E108" i="10" s="1"/>
  <c r="F108" i="10" s="1"/>
  <c r="F135" i="10" s="1"/>
  <c r="F92" i="10"/>
  <c r="F90" i="10"/>
  <c r="F88" i="10"/>
  <c r="F86" i="10"/>
  <c r="F84" i="10"/>
  <c r="F82" i="10"/>
  <c r="F94" i="10" s="1"/>
  <c r="F74" i="10"/>
  <c r="F72" i="10"/>
  <c r="F70" i="10"/>
  <c r="F68" i="10"/>
  <c r="F66" i="10"/>
  <c r="F76" i="10" s="1"/>
  <c r="F58" i="10"/>
  <c r="F56" i="10"/>
  <c r="F54" i="10"/>
  <c r="F52" i="10"/>
  <c r="F50" i="10"/>
  <c r="F42" i="10"/>
  <c r="F40" i="10"/>
  <c r="F38" i="10"/>
  <c r="F36" i="10"/>
  <c r="F34" i="10"/>
  <c r="F32" i="10"/>
  <c r="F30" i="10"/>
  <c r="F28" i="10"/>
  <c r="F44" i="10" s="1"/>
  <c r="F14" i="10"/>
  <c r="F12" i="10"/>
  <c r="F10" i="10"/>
  <c r="F16" i="10" s="1"/>
  <c r="F18" i="10" s="1"/>
  <c r="F126" i="10" l="1"/>
  <c r="F137" i="10" s="1"/>
  <c r="F139" i="10" s="1"/>
  <c r="C12" i="2" s="1"/>
  <c r="E96" i="10"/>
  <c r="F96" i="10" s="1"/>
  <c r="F73" i="4"/>
  <c r="F76" i="4"/>
  <c r="F129" i="1"/>
  <c r="F109" i="1"/>
  <c r="F38" i="4" l="1"/>
  <c r="F83" i="4"/>
  <c r="F125" i="1" l="1"/>
  <c r="F123" i="1"/>
  <c r="F106" i="1"/>
  <c r="F45" i="1"/>
  <c r="F89" i="4" l="1"/>
  <c r="F87" i="4"/>
  <c r="F92" i="4" s="1"/>
  <c r="F46" i="4"/>
  <c r="F43" i="4"/>
  <c r="F41" i="4"/>
  <c r="F35" i="4"/>
  <c r="F33" i="4"/>
  <c r="F23" i="4" l="1"/>
  <c r="F121" i="1"/>
  <c r="F131" i="1" s="1"/>
  <c r="F103" i="1"/>
  <c r="F100" i="1" l="1"/>
  <c r="F111" i="1" s="1"/>
  <c r="F68" i="1"/>
  <c r="F63" i="1"/>
  <c r="F60" i="1"/>
  <c r="F42" i="1"/>
  <c r="F39" i="1"/>
  <c r="F36" i="1"/>
  <c r="F33" i="1"/>
  <c r="F70" i="4" l="1"/>
  <c r="F64" i="4"/>
  <c r="F26" i="4"/>
  <c r="F85" i="1" l="1"/>
  <c r="F87" i="1" s="1"/>
  <c r="F70" i="1" l="1"/>
  <c r="F30" i="1" l="1"/>
  <c r="F47" i="1" s="1"/>
  <c r="F133" i="1" s="1"/>
  <c r="C8" i="2" l="1"/>
  <c r="F67" i="4"/>
  <c r="F61" i="4"/>
  <c r="F58" i="4"/>
  <c r="F29" i="4"/>
  <c r="F48" i="4" s="1"/>
  <c r="F78" i="4" l="1"/>
  <c r="F95" i="4"/>
  <c r="C10" i="2" s="1"/>
  <c r="C16" i="2" l="1"/>
</calcChain>
</file>

<file path=xl/sharedStrings.xml><?xml version="1.0" encoding="utf-8"?>
<sst xmlns="http://schemas.openxmlformats.org/spreadsheetml/2006/main" count="459" uniqueCount="303">
  <si>
    <t>OPĆE NAPOMENE ZA GRAĐEVINSKE I OBRTNIČKE RADOVE:</t>
  </si>
  <si>
    <t>Svi radovi navedeni u ovom troškovniku moraju biti izvedeni stručno i solidno,  prema projektu, važećim zakonima ,  tehničkim propisima i uputama nadzorne službe.</t>
  </si>
  <si>
    <t>Osim toga , izvođač je obavezan pridržavati se uputa projektanta/nadzora u svim pitanjima koja se odnose na izbor i obradu materijala i način izvedbe pojedinih detalja, ukoliko to nije već opisano troškovnikom.</t>
  </si>
  <si>
    <t>Izvođač je dužan prilikom sastavljana ponude proučiti sve potrebne projekte radi potpunog uvida u objekt.</t>
  </si>
  <si>
    <t>Svi upotrebljeni i ugrađeni materijali moraju odgovarati Hrvatskim normama, a atesti ne smiju biti stariji od godine dana. Atesti za betone se moraju odnositi na uzorke betona uzete na mjestu i u vrijeme ugradnje pojedine tehnološke faze betoniranja.</t>
  </si>
  <si>
    <t>Redni
broj</t>
  </si>
  <si>
    <t>O p i s   r a d o v a</t>
  </si>
  <si>
    <t>Jedinica
mjere</t>
  </si>
  <si>
    <t>Količina</t>
  </si>
  <si>
    <t>Jedinična  cijena</t>
  </si>
  <si>
    <t>Ukupna cijena</t>
  </si>
  <si>
    <t>A.1.</t>
  </si>
  <si>
    <t>1.1.</t>
  </si>
  <si>
    <t>m2</t>
  </si>
  <si>
    <t>1.2.</t>
  </si>
  <si>
    <t>1.3.</t>
  </si>
  <si>
    <t>1.4.</t>
  </si>
  <si>
    <t>1.5.</t>
  </si>
  <si>
    <t>kom</t>
  </si>
  <si>
    <t>kompl.</t>
  </si>
  <si>
    <t>m'</t>
  </si>
  <si>
    <t>A.3.</t>
  </si>
  <si>
    <t>3.1.</t>
  </si>
  <si>
    <t>A.5.</t>
  </si>
  <si>
    <t>Napomena: svi dolje navedeni proizvodi određenih proizvođača mogu se zamijeniti drugim materijalima ili tipovima, istih ili drugih proizvođača, ali moraju imati ista tehnička svojstva.</t>
  </si>
  <si>
    <t>Keramičarski radovi ukupno:</t>
  </si>
  <si>
    <t>Stolarski radovi ukupno:</t>
  </si>
  <si>
    <t>2.1.</t>
  </si>
  <si>
    <t>2.2.</t>
  </si>
  <si>
    <t>2.3.</t>
  </si>
  <si>
    <t>4.1.</t>
  </si>
  <si>
    <t>4.2.</t>
  </si>
  <si>
    <t>4.3.</t>
  </si>
  <si>
    <t>Limarski radovi ukupno:</t>
  </si>
  <si>
    <t>REKAPITULACIJA</t>
  </si>
  <si>
    <t>2.4.</t>
  </si>
  <si>
    <t>2.5.</t>
  </si>
  <si>
    <t>2.6.</t>
  </si>
  <si>
    <t>ZIDARSKI RADOVI</t>
  </si>
  <si>
    <t>Upotrebljeni materijali moraju odgovarati Hrvatskim normama (Zakon o standardizaciji N.N :br 53/91.26/93,44/95).</t>
  </si>
  <si>
    <t>Zidarski radovi obuhvaćaju zidanje vanjskih zidova zgrade tj. sve zidarske radove koji se izvode kao primarna konstrukcije zgrade. Također obuhvaćaju i izradu pregradnih stijena, obzida instalacionih kanala, cementnih glazura, plivajućih podova, dobetoniravanja i dozidavanja pragova, unutarnje žbuke, tj. sve zidarske radove koji se izvode nakon formiranja primarne konstrukcije zgrade.</t>
  </si>
  <si>
    <t>U vidljive bridove žbuke trebaju biti ugrađeni kutni zaštitni pocinčani profili.</t>
  </si>
  <si>
    <t>Kod obračuna količina otvori do 3 m2 nisu odbijani, a špalete su neobračunate, dok su otvori veći od 3 m2 odbijani, a špalete izražene u m’.</t>
  </si>
  <si>
    <r>
      <t>m</t>
    </r>
    <r>
      <rPr>
        <vertAlign val="superscript"/>
        <sz val="11"/>
        <color theme="1"/>
        <rFont val="Calibri"/>
        <family val="2"/>
        <scheme val="minor"/>
      </rPr>
      <t>2</t>
    </r>
  </si>
  <si>
    <t>Zidarski radovi ukupno:</t>
  </si>
  <si>
    <t>Materijali za limarske radove moraju odgovarati hrvatskim normama prema Zakonu o standardizaciji (N.N.br.53/91,26/93,44/95).</t>
  </si>
  <si>
    <t>Izvođač je dužan prije početka radova provjeriti sve građevinske elemente na koje, ili za koje se se pričvršćuje limarija,te da pismeno dostavi nadzornom organu svoje primjedbe u vezi eventualnih nedostataka posebno u slučaju: neodgovarajućeg izbora projektiranog materijala i loše riješenog načina vezivanja limarije za građevinske radove. Ukoliko izvođač nema primjedbi na kvalitetu podloga prije preuzimanja posla smatrat će se da ih je prihvatio kao adekvatne i korektno izvedene.</t>
  </si>
  <si>
    <t>Dijelovi različitog materijala ne smiju se dodirivati jer bi uslijed toga moglo doći do korozije.</t>
  </si>
  <si>
    <t>Sastav i učvršćenja moraju biti tako izvedeni da elementi pri toplotnim promjenama mogu nesmetano dilatirati, a da pri tom ostanu nepropusni. Moraju se osigurati od oštećenja koje može izazvati vjetar.</t>
  </si>
  <si>
    <t>Obračun po površini ili dužini uz iskaz razvijene širine, te komadu za dimnjačke kape, složene opšave i sl.</t>
  </si>
  <si>
    <t>Materijal, transport, skelu i pričvrsni materijal uključiti u jediničnu cijenu. Izvedbene detalje i uzorke od  lima izrađuje izvođač, a potpisom ovjerava projektant. Radove izvođač treba izvesti po uzancama zanatstva bez obzira na nedostatke u opisu troškovnika, bez bilo kakve naknade u cijeni.</t>
  </si>
  <si>
    <t>Jedinična cijena treba sadržavati: sav rad u radionici, sav materijal i alat, transport i prijenos sa uskladištenjem-sav rad na gradnji, popravak štete učinjene svojim ili tuđim radovim - uklanjanja svih nedostataka, čišćenje prostora nakon dovršenog rada.</t>
  </si>
  <si>
    <t>IZOLATERSKI RADOVI</t>
  </si>
  <si>
    <t>Čvrstoću, hrapavost, vlažnost i kiselost betonske podloge izvođač treba povjeriti i uskladiti recepturu premaza sa kvalitetom podloge. Onečišćene podloge (zemlja, ulje i sl.) čistiti mehanički i vodom, te sredstvima koja propisuje i dozvoljava proizvođač hidroizolacije.</t>
  </si>
  <si>
    <t>Broj i način nanošenja premaza , prema uputstvu proizvođača. Završetke hidroizolacije , njeno spajanje na druge građevinske elemente, izvesti prema priloženim detaljima navedeni uz pojedinčne stavke ovog troškovnika.</t>
  </si>
  <si>
    <t>Jedinična cijena treba sadržavati: čišćenje i pripremu podloga,  sav rad, materijale,  transporte i radne skele, čišćenje po završenom radu, nadoknadu  eventualne štete nastale iz nepažnje  na svojim ili tuđim radovima.</t>
  </si>
  <si>
    <t>Izolaterski radovi ukupno:</t>
  </si>
  <si>
    <t>4.4.</t>
  </si>
  <si>
    <t xml:space="preserve">KERAMIČARSKI RADOVI </t>
  </si>
  <si>
    <t>Izvođač treba prije početka radova preuzeti podloge.Izvođač će pregledati podloge (glazure i zaglađeni beton na stubištima), provjeriti njihovu ravninu i eventualno pronađene nedostatke predočiti šefu gradilišta i nadzornom inžinjeru , koji će odrediti način sanacije.Nakon uvođenja u radove, izvođač ker. radova, ne može opravdavati nedostatke u kvaliteti neravninom podloge.</t>
  </si>
  <si>
    <t>Jedinična cijena treba sadržavati : sav rad, materijal, pomoćni materijal i alat,  sve posredne i neposredne troškove, transport do garadilišta, prijenos i uskladištenje materijala-čišćenje po završenom radu, odstranjenje otpadaka,  sav vezni materijal, silikoniranje svih spojeva sanitarnim silikonom.</t>
  </si>
  <si>
    <t>GRAĐEVINSKO- OBRTNIČKI RADOVI</t>
  </si>
  <si>
    <t>GRAĐEVINSKO-OBRTNIČKI RADOVI</t>
  </si>
  <si>
    <t>U ovom troškovniku izložene cijene odnose se na jediničnu mjeru izvršenog rada. Prema tome, jedinične cijene obuhvaćaju sav rad, opremu, materijal, transporte.</t>
  </si>
  <si>
    <t>U cijene ulaze svi troškovi potrebni za izradu specificiranih radova s dobavom predviđenih materijala, transportima, gradilišnim transportima, pomoćnim radovima, pomoćnim napravama i drugim sredstvima potrebnim za ispravnu izvedbu. U stavkama su uračunati svi radovi potrebni za ispravno dovršenje objekta, na osnovi normi, propisa i priznatih pravila tehničke struke.
Tako su u stavkama uračunati troškovi propisnog zbrinjavanja viška materijala, nabave gradiva, nadzorni, rukovodeći i drugi poslovi poduzeća, troškovi skela, oplata, alata, sprava i strojeva, svi sitni metalni i drugi dijelovi potrebni kod građenja, potrebna osiguranja tijekom radova (oplata za tazupiranje i ograda građevinskih jama), osiguranje odvijanja prometa, privremena signalizacija i regulacija javnog prometa za vrijeme gradnje, njega betona, crpljenje vode, signali na građevini danju i noću, čuvanje, dovodi struje i sl, ukratko, sve što je posredno ili neposredno potrebno za izvršenje radova po Projektu.</t>
  </si>
  <si>
    <t xml:space="preserve">Izvođačeva je obveza održavanje javnih cesta koje koristi u svrhu građenja te sanacija svih eventualnih oštećenja nastalih korištenjem. Po završetku radova ceste je potrebno dovesti u prvobitno stanje bez prava na naknadu troškova. Nakon dovršenja gradnje Izvođač mora predati posve uređeno gradilište i okolinu građevine predstavniku Investitora.
Obveza Izvođača je na propisan način zbrinuti višak materijala iz iskopa što je obuhvaćeno jediničnim cijenama Troškovnika. Ta obveza također podrazumijeva pronalaženje lokacija odlagališta, po potrebi izradu projekta njihova uređenja te pribavljanje pripadajućih suglasnosti nadležnih institucija, nadzornog inženjera i Investitora. 
</t>
  </si>
  <si>
    <t>U odgovarajućim stavkama troškovnika, cijena radova mora obuhvaćati sve troškove zbrinjavanja otpada uključujući i odabir i osiguranje deponije za zbrinjavanje otpadnog materijala i viška iskopanog materijala od strane izvođača radova, sve u skladu s zakonskom regulativom. Prijevoz do deponije i svi troškovi deponije moraju biti uračunati u jedinične cijene iskopa i rušenja, ako odvoz i deponiranje nije izrijekom navedeno kao zasebna stavka. Izvođač je dužan naručitelju predočiti dokaz o propisno zbrinutom građevinskom otpadu, što se naročito odnosi na zbrinjavanje opasnog otpada. Dužnost je izvođača čistiti gradilište od svojih radova.
Jediničnim cijenama obuhvaćeno je osiguranje i ocjenjivanje kakvoće, crpljenje vode iz iskopa tijekom izvođenja radova tj. svi troškovi prethodnih i tekućih ispitivanja kako osnovnih materijala, tako i poluproizvoda, te definitivno dovršenih radova u skladu s važećim tehničkim propisima, pravilnicima i standardima i Programom kontrole i osiguranja kvalitete i Općim tehničkim uvjetima. Stavke troškovnika odnose se na definitivno dovršene radove, ispitane po kvaliteti i količini, te preuzete po nadzornoj službi Investitora, ukoliko nije u opisu izričito drukčije određeno.
Obračun količina radova vrši se prema dimenzijama definiranim Projektom. Količine radova koje nakon dovršenja čitavog posla nije moguće provjeriti neposrednom izmjerom (npr. iskop tla, rušenje stabala i sl.) treba po izvršenju pojedinog takvog rada preuzeti Nadzorni inženjer. Nadzorni inženjer i predstavnik Izvođača radova unositi će u građevinsku knjigu količine tih radova sa svim potrebnim skicama i izmjerama, te će svojim potpisima jamčiti za njihovu točnost. Samo tako utvrđeni radovi mogu se uzeti u obzir kod izrade privremenog ili konačnog obračuna radova.</t>
  </si>
  <si>
    <t>U svim slučajevima potrebe izmjena ili nadopuna projekta ili njegovih djelova  odluku o tome donositi će sporazumno Projektant, Nadzorni inženjer (kao predstavnik Investitora) i predstavnik Izvođača, a tu svoju odluku unositi će u Građevinski dnevnik.
Sve izmjene i dopune Projekta ili njegovih dijelova, za koje se po Građevinskom dnevniku ne može dokazati da su vjerodostojni opisanom postupku neće se obračunati niti u privremenom, niti u konačnom obračunu.
Za izvođenje vodovoda i kanalizacije, terminologija (nazivi stavaka) i sažeti opis rada pojedine stavke ovog troškovnika usklađen je s "Općim tehničkim uvjetima za radove u vodnom gospodarstvu".
Uz pojedinu stavku predmjera i troškovnika pored interne oznake stavke navedena je u zagradi odnosna točka prema Općim tehničkim uvjetima (OTU), koje su izdale Hrvatske vode (Zagreb, izdanje 2012. godine). Obveza je Izvoditelja točno i potpuno pridržavanje svih normi (HRN) navedenih u Općim tehničkim uvjetima bez obzira što se poimence ne navode u stavkama (v.OTU odg.st.).</t>
  </si>
  <si>
    <t xml:space="preserve">Svi upotrebljeni i ugrađeni materijali moraju odgovarati Hrvatskim normama, a atesti ne smiju biti stariji od godine dana. </t>
  </si>
  <si>
    <t>VODOVOD I KANALIZACIJA</t>
  </si>
  <si>
    <t>1.6.</t>
  </si>
  <si>
    <t>B.2.</t>
  </si>
  <si>
    <t>VODOVOD</t>
  </si>
  <si>
    <t>Vodovod ukupno:</t>
  </si>
  <si>
    <t>B.3.</t>
  </si>
  <si>
    <t>SANITARNA OPREMA</t>
  </si>
  <si>
    <t>3.2.</t>
  </si>
  <si>
    <t>Sanitarna oprema ukupno:</t>
  </si>
  <si>
    <t>KANALIZACIJA</t>
  </si>
  <si>
    <t>Kanalizacija ukupno:</t>
  </si>
  <si>
    <t>A</t>
  </si>
  <si>
    <t>B</t>
  </si>
  <si>
    <t>OPĆE NAPOMENE:</t>
  </si>
  <si>
    <t>UKUPNO S PDV-om:</t>
  </si>
  <si>
    <t>PDV (25%):</t>
  </si>
  <si>
    <t>UKUPNO:</t>
  </si>
  <si>
    <t>Dobava i izrada horizontalne hidroizolacije elastičnom brtvenom membranom ispod vanjskih klupčica.Betonska podloga mora biti suha i čista. Na tako pripremljenu podlogu polaže se: 1. premaz nanešen na podlogu metalnom lopaticom, valjkom, četkom ili strojno špricanjem,nakon nanošenja prvog sloja utiskuje se armaturna mrežica od staklenih vlakna, a u rubne spojeve umeću  se kutni elementi hidroizolacijskka traka. Instalacijski prodori obrađuju se manžetama., 2. premaz: nanošenje dvokomponetnog polimercementnog hidroizolacijskog premaza ojačan mrežicom.   Obračun po m'.</t>
  </si>
  <si>
    <t>kmplt.</t>
  </si>
  <si>
    <t>Hidroizolaterske radove izvesti prema opisu troškovnika, te u skladu s propisima i normativima za ovu vrstu radova. Sav materijal mora biti prvorazredne kvalitete i u skadu s propisima.
Ako se stavkom troškovnika traži materijal koji nije obuhvaćen građevinskim normama, ugradba se mora izvesti prema uputama proizvođača, te garancijom i atestima ovlaštenih ustanova.
Jedinična cijena sadrži sav materijal, sav rad i transport, čišćenje površina na koje se polaže izolacija prije njenog postavljanja, te čišćenje u toku i nakon završetka radova.
Obračun se vrši prema GN 361.</t>
  </si>
  <si>
    <t>Prilikom izvedbe limarskih radova opisanih ovim troškovnikom izvoditelj radova se mora pridržavati svih uvjeta i opisa kao i važećih propisa, a u skladu sa standardima i Tehničkim uvjetima za izvođenje limarskih radova. Upotrebljeni materijali moraju odgovarati propisima i standardima, a ako se koriste materijali koji nisu obuhvaćeni standardima moraju imati ateste od za to ovlaštenih ustanova.
Eventualne izmjene materijala, te načina izvedbe tijekom gradnje mogu se izvršiti samo pismenim dogovorom sa projektantom i nadzornim inženjerom.</t>
  </si>
  <si>
    <t>Izvoditelj je dužan prije izrade limarije uzeti sve mjere u naravi, a prije montaže ispitati sve djelove gdje se imaju izvesti limarski radovi, te na eventualnu neispravnost istih upozoriti nadzornog inženjera.
Jedinična cijena sadrži: uzimanje mjera na zgradi, sav materijal osnovni i pomoćni, sav rad, poduzimanje zaštitnih mjera, transport, čišćenje od otpadaka, dobava i ugradba pakni, odnosno upucavanja, te dobavu i polaganje krovne ljepenke. Obračun se vrši prema GN 771.</t>
  </si>
  <si>
    <t>Termoizolaterske radove izvesti prema opisu troškovnika, te u skladu s propisima i normativima za ovu vrstu radova. Sav materijal mora biti prvorazredne kvalitete i u skadu s propisima.
Ako se stavkom troškovnika traži materijal koji nije obuhvaćen građevinskim normama, ugradba se mora izvesti prema uputama proizvođača, te garancijom i atestima ovlaštenih ustanova.
Obračun se vrši prema GN 361.</t>
  </si>
  <si>
    <t>Dobava i montaža regulatora pritiska i filtera koji se ugrađuje u vodomjerno okno iza vodomjera, promjer Ø25, komplet sa fazonskim elementima.</t>
  </si>
  <si>
    <t>OPĆI UVJETI</t>
  </si>
  <si>
    <t>Sve radove izvesti od materijala propisane kvalitete prema projektnoj dokumentaciji, nacrtima, opisu, detaljima i pismenim dogovorima s projektantima svih struka. Sve štete učinjene prigodom rada na vlastitim ili tuđim radovima i materijalima imaju se ukloniti na račun počinitelja.</t>
  </si>
  <si>
    <t>Svi nekvalitetni radovi i materijali imaju se otkloniti i zamijeniti ispravnima bez bilo kakve obveze za odštetu od strane investitora.</t>
  </si>
  <si>
    <t>Ako opis koje stavke dovodi izvođača u sumnju o načinu izvedbe, treba pravovremeno prije predaje ponude tražiti objašnjenje od projektanta: naknadni se prigovori neće uvažiti.</t>
  </si>
  <si>
    <t>Cijena sadrži sve nabrojeno kod opisa pojedine grupe radova, te se na taj način vrši i obračun istih. Ponuđena cijena za predmetne stavke primjenjivat će se na izvedene količine bez obzira u kojem postotku iste odstupaju od količine u troškovniku.</t>
  </si>
  <si>
    <t>Ukoliko investitor odluči da se neki rad ne izvodi, izvođač nema pravo na odštetu, ako mu je investitor pravovremeno o tome dao obavijest.</t>
  </si>
  <si>
    <t>Sve mjere i kote iz projekta provjeriti u naravi. Izvođač radova dužan je prije početka radova kontrolirati kote postojećeg terena i objekta. Ukoliko se ukažu eventualne nejednakosti između projekta i stanja na gradilištu, izvođač radova dužan je blagovremeno o tome obavijestiti investitora i projektanta i zatražiti pojedina objašnjenja.</t>
  </si>
  <si>
    <t>Sva kontrola vrši se bez posebne naplate.</t>
  </si>
  <si>
    <t>Jediničnom cijenom treba obuhvatiti sve elemente navedene kako slijedi:</t>
  </si>
  <si>
    <t>Pod materijalom podrazumijevaju se svi materijali koji sudjeluju u radnom procesu: kako osnovni materijali, tako i materijali koji ne spadaju u finalni produkt već su samo kao pomoćni. U cijenu je uključena i cijena transportnih troškova bez obzira na prijevozno sredstvo, sa svim prijenosima, utovarima i istovarima, te podizanjima na mjesto ugradbe, kao i uskladištenje i čuvanje na gradilištu od uništenja (prebacivanje, zaštita i sl.). U cijenu je također uključeno i davanje potrebnih uzoraka kod nekih materijala (prema zahtjevu investitora i/ili projektanta), te svi potrebni certifikati (atesti) i dokazi kvalitete. Uzorke dostaviti projektantu na uvid i pismeni odabir najmanje 30 dana prije ugradbe.</t>
  </si>
  <si>
    <t>U kalkulaciju treba uključiti sav rad, kako glavni, tako i pomoćni, te sav unutrašnji transport (kako horizontalni tako i vertikalni). Ujedno treba uključiti i rad oko zaštite gotovih konstrukcija i dijelova objekta od štetnog atmosferskog utjecaja vrućine, hladnoće, vlaženja, prokišnjavanja i sličnog. Sva potrebna čišćenja, kod svih građevinskih i obrtničkih radova, u toku izvođenja, dnevno (nakon završetka rada) uključiti u jedinične cijene stavki, tj, neće se posebno plaćati.</t>
  </si>
  <si>
    <t>Ukoliko nije u pojedinoj stavci dat način rada, ima se izvođač u svemu pridržavati propisa HRN-a za pojedinu vrstu rada, važećih prosječnih normi u građevinarstvu, uputa proizvođača materijala koji se upotrebljava ili ugrađuje, te uputa nadzorne službe naručitelja.</t>
  </si>
  <si>
    <t xml:space="preserve">Ukoliko je u ugovoreni termin izvršenja radova uključen i zimski, odnosno ljetni period, to se neće izvođaču priznati nikakve naknade za rad pri niskoj, odnosno visokoj temperaturi, te zaštita konstrukcija od smrzavanja, vrućine i atmosferskih nepogoda, a sve to mora biti uključeno u jediničnu cijenu pojedinog rada. </t>
  </si>
  <si>
    <t>Za vrijeme zimskih, odnosno ljetnih razdoblja izvođač ima štititi objekt od smrzavanja, odnosno od prebrzog sušenja uslijed visokih ljetnih temperatura.</t>
  </si>
  <si>
    <t>U slučaju eventualno nastalih šteta zbog ne štićenja izvedenih radova, izvođač ih ima otkloniti bez bilo kakve naplate. Ukoliko je temperatura niža ili viša od temperature pri kojoj je dozvoljen dotični rad, izvođač snosi punu odgovornost za ispravnost i kvalitetu rada.</t>
  </si>
  <si>
    <t>U jediničnu cijenu rada izvođač treba obuhvatiti i sljedeće radove, koji se neće zasebno platiti kao naknadni rad, i to:</t>
  </si>
  <si>
    <t>* kompletnu režiju gradilišta uključujući dizalice, mostove, mehanizaciju i sl;</t>
  </si>
  <si>
    <t>* organizaciju prostorija i uvjeta zaštite na radu, zaštite od požara, te komfora i higijene zaposlenih;</t>
  </si>
  <si>
    <t>* najamne troškove za posuđenu mehanizaciju, koju izvođač sam ne posjeduje, a potrebna je pri izvođenju radova;</t>
  </si>
  <si>
    <t>* nalaganje temelja prije iskopa;</t>
  </si>
  <si>
    <t>* čišćenje ugrađenih elemenata od žbuke i sl;</t>
  </si>
  <si>
    <t>* sva ispitivanja materijala i ishođenje atesta (certifikata);</t>
  </si>
  <si>
    <t>* ispitivanja dimnjaka i ventilacija u svrhu dobivanja potvrde od dimnjačara o  ispravnosti istih;</t>
  </si>
  <si>
    <t>* čuvanje radilišta i gradilišta;</t>
  </si>
  <si>
    <t>* uređenje gradilišta po završetku rada, sa otklanjanjem i odvozom otpadaka, šute, ostataka građevinskog materijala, inventara, pomoćnih objekata i sl,   sa planiranjem terena na relativnu točnost od  ± 3 cm;</t>
  </si>
  <si>
    <t xml:space="preserve">* kompletno završno čišćenje građevine: sve podne površine pod keramikom, parketom i slično kao i zidne te svu ostakljenu stolariju, bravariju i slično.   </t>
  </si>
  <si>
    <t>* uskladištenje materijala i elemenata za obrtničke i instalaterske radove do njihove ugradbe;</t>
  </si>
  <si>
    <t>* osiguranje radova kod osiguravajućeg društva.</t>
  </si>
  <si>
    <t>* preuzimanje točaka iskolčenja od ovlaštenog geodeta te uključeno praćenje ovlaštenog geodeta prilikom izvođenja radova sa prenošenjem točaka na teren.</t>
  </si>
  <si>
    <t>Nikakvi režijski sati niti posebne naplate po navedenim radovima neće se posebno priznati, jer sve ovo ima biti uključeno u jediničnu cijenu. Prema ovom uvodu, opisu stavaka i grupi radova treba sastaviti jediničnu cijenu za svaku stavku troškovnika.</t>
  </si>
  <si>
    <t>Sve vrste radnih skela i pomoćnih konstrukcija, bez obzira na visinu, ulaze u jediničnu cijenu dotičnog rada (osim za fasaderske radove, gdje je skela posebno specificirana).</t>
  </si>
  <si>
    <t>U jedinične cijene stavki imaju biti uračunati svi radovi i potrebni materijali (eventualno ne specificirani posebno u samom troškovniku), a koji su (prema uzancama struke i pravilima dobrog zanata) potrebni za potpuno dovršenje građevine, tj. dovođenje u stanje "potpuno spremno za uporabu". Svi takvi radovi imaju biti uračunati u jedinične cijene, tj. neće se posebno plaćati.</t>
  </si>
  <si>
    <t>Obaveza je izvođača provjeriti količine potrebnih materijala (prema projektu, nacrtima, detaljima, izmjeri i stanju na gradilištu i sl.), te naručiti i dobaviti potreban materijal prema vlastitom izračunu, izmjeri, procjeni i stvarnom stanju na gradilištu (ne prema količinama iz ovog troškovnika).</t>
  </si>
  <si>
    <t>Svi upotrebljeni i ugrađeni materijali moraju odgovarati odredbama Zakona o građevnim proizvodima ("Narodne novine", broj 76/13, 30/14, 130/17, 39/19 I 118/20), Tehničkim propisom o građevnim proizvodima (NN 35/18) i ostalim važećim zakonima, propisima i Hrvatskim normama kao i svim uvjetima određenim projektnom dokumentacijom.</t>
  </si>
  <si>
    <t>“Opći uvjeti” uz pojedine radove sastavni su dio troškovnika.</t>
  </si>
  <si>
    <t>Materijal</t>
  </si>
  <si>
    <t>Izmjere</t>
  </si>
  <si>
    <t>Zimski i ljetni rad</t>
  </si>
  <si>
    <t>Skele i pomoćne konstrukcije</t>
  </si>
  <si>
    <t>Ponude</t>
  </si>
  <si>
    <t>Ostalo</t>
  </si>
  <si>
    <t xml:space="preserve"> Rad</t>
  </si>
  <si>
    <t xml:space="preserve"> Cijene</t>
  </si>
  <si>
    <t>Pod dobavom se podrazumijeva sav glavni (osnovni) materijal, sa svim transportima ( gradilište, bez obzira na prijevozno sredstvo, svi utovari i istovari) i zavisnim troškovima.</t>
  </si>
  <si>
    <t>A.2.</t>
  </si>
  <si>
    <t>Prilikom izvođenja zidova zgrada izvođač se mora pridržavati slijedećih mjera:zidanje se mora izvoditi sa pravilnim zidarskim vezovima, a preklop mora iznositi najmanje jednu četvrtinu dužine zidnog elementa,debljina ležajnica ne smije biti veća od 15 mm, a širina sudarnica ne smije biti manja od 10 mm niti veća od 15 mm,osim kod porobetona koji se ugrađuje na građevinsko ljepilo d=3mm ako se zida za vrijeme zime treba zidove zaštiti od mraza. zidovi moraju na spojevima biti međusobno povezani zidarskim vezom,a na spoju nosivog i  pregradnog zida treba ostvariti vezu metalnim spojnicama.  za vrijeme zidanja opeku kvasiti vodom posebno se ne naplaćuje zatvaranje (žbukanje) žljebova nakon što su položeni instalacioni vodovi. za zidanje upotrijebiti produženi mort MM 5 ili MM10.</t>
  </si>
  <si>
    <t>Kroz sve stavke uključeno je i završno čišćenje gradilišta u tijeku radova - grubo građevinsko čišćenje u tri faze, te završno čišćenje i pranje svih površina nakon završetka radova, sa pranjem unutarnje i vanjske stolarije, podova, zidnih opločenja, sanitarnih elemenata i sl., iza obavljenih zidarskih radova.</t>
  </si>
  <si>
    <t>Svi navedeni slojevi HORIZONTALNE hidroizolacije preko AB ploče podova na tlu sa prepustom za spoj na vertikalnu izolaciju.</t>
  </si>
  <si>
    <t>PE folija debljine 0,02 mm, polagana s prelijepljenim preklopima</t>
  </si>
  <si>
    <t>LIMARSKI  RADOVI</t>
  </si>
  <si>
    <t>Izvođač se obvezuje izraditi radioničku dokumentaciju, sa detaljima i izračunima, uključena obrada aluminijskih profila, tip stakla, način otvaranja, okov, na temelju projektne dokumentacije, shema i troškovnika, te istu usuglasiti sa projektantom i prije izvedbe radova.</t>
  </si>
  <si>
    <t xml:space="preserve">Sva vanjska bravarija izrađuje se od aluminijskih profila sa prekinutim toplinskim mostom i ostakljenjem IZO staklom. </t>
  </si>
  <si>
    <t xml:space="preserve">Svi ugrađeni sistemi za vanjske elemente grijanih prostora moraju zadovoljiti tražene uvjete tj. vrijednosti ukupnog koeficjenta prolaza topline svih elemenata ne smije prijeći vrijednost određene projektom. </t>
  </si>
  <si>
    <t>Sav potreban okov, vodilice, motori, brave, kvake, ključevi i spojna sredstva, brtve, staklo, rolete, lakiranje te ugradnja uključeni su u cijenu svake stavke. Sve elemente prije izrade potrebno je usuglasiti i dostaviti projektantu na odobrenje, ovjeru u sklopu radioničke dokumentacije.</t>
  </si>
  <si>
    <t>Sve izvesti u skladu s principima RAL ugradnje propisanima i u Tehničkom propisu o racionalnoj uporabi energije i toplinskoj zaštiti u
zgradama (NN 128/15), članak 26. stavak 4. za sprječavanja povećanih infiltracijskih ventilacijskih gubitaka topline i građevinskih šteta
uslijed kondenzacije na spojnicama ostakljenih stijena i vrata i građevinskog otvora:</t>
  </si>
  <si>
    <t>U jedinične cijene uključena je dobava osnovno i pomoćnog materijala i pribora, pomoćna i radna skela, komplet izvedba po pozicijama do potpunog dovršenja rada do pune funkcionalnosti i estetske gotovosti uključivo i izvedbu fiksne i pomične zaštite od insulacije.</t>
  </si>
  <si>
    <t>podne pločice</t>
  </si>
  <si>
    <t>zidne pločice</t>
  </si>
  <si>
    <t>sokl h=8cm</t>
  </si>
  <si>
    <t>U slučaju da opis pojedine stavke nije dovoljno jasan, mjerodavna je samo uputa i tumačenje projektanta/nadzora.O tome se izvođač treba informirati već prilikom sastavljanja jedinične cijene/ponude.</t>
  </si>
  <si>
    <t>U jediničnim cijenama moraju biti obuhvaćeni svi troškovi potrebni za dovršenje predviđenog rada, tj. materijal s prijevozima i prenosima, troškovi mehanizacije, radna snaga sa svim dodacima, svi režijski troškovi izvođača, obveze, porezi, dobit i ostalo, tako da je ponuđena cijena konačna.</t>
  </si>
  <si>
    <t>UKUPNO GRAĐEVINSKO-OBRTNIČKI RADOVI</t>
  </si>
  <si>
    <t xml:space="preserve">Troškovničke stavke uključuju dobavu i ugradnju svih opisanih materijala.Svaki rad podrazumijeva se kompletno izveden i dogotovljen , ukoliko to opisom stavke nije drugačije naznačeno, a točno prema projektu i opisu troškovnika. Jedinična cijena mora sadržavati : sav rad i prijenose na gradilišta s transportom, materijal i alat s uskladištenjem, radnu skelu, krpanja i popravke,čišćenje prostorija i zidnih površina po završetku rada od morta i otpadaka, nadokanadu za sve eventualne štete, sve posredne i neposredne troškove.                        </t>
  </si>
  <si>
    <t>PEHD SDR11 PN16 Ø25</t>
  </si>
  <si>
    <t>Vanjska vodovodna mreža - sanitarna dionica. Nabava, doprema i ugradnja PEHD vodovodnih cijevi PE100, SDR11 za radni tlak do PN16 bara, za izvedbu vanjske vodovodne mreže. Cijevi trebaju biti sukladne prema svim zahtjevima s normom HRN EN 12201-1:2011, HRN EN 12201-2:2011.  Stavkom obuhvaćen kompletan strojni i ručni rad te pomoćni materijal, uključivo fazonski i armaturni komadi potrebni za promjene profila cjevovoda, skretanja, otcijepljena i slično, a sve prema uputama isporučitelja cijevi. Spajanje cijevi predviđeno je elektrofuzijskim spojnicama, a postupak se izvodi prema tehničkim uvjetima za cjevovode izvedene iz PEHD-a. Obračun prema m' kompletno postavljenog cjevovoda prilikom čega se fazonski i spojni komadi ne obračunavaju kao m'. Obračun prema m' postavljenog cjevovoda:</t>
  </si>
  <si>
    <t xml:space="preserve"> PVC Ø110 SN8</t>
  </si>
  <si>
    <t>PVC Ø110 SN4</t>
  </si>
  <si>
    <t>PVC Ø50 SN4</t>
  </si>
  <si>
    <t>Tip i boju sanitarija i opreme izvođač radova treba nuditi u dogovoru s investitorom ili glavnim projektantom i tek onda pristupiti ugovaranju i ukupnoj narudžbi i ugradnji istog. Sanitarije i armature moraju biti srednje ekonomske vrijednosti sa kromiranim dovodima i odvodima renomiranog proizvođača</t>
  </si>
  <si>
    <t>Priključke, odnosno, mikrolokaciju dovoda i odvoda sanitarija izvoditi nakon odabranih tipova sanitarne opreme i odobrenih po investitoru ili glavnom projektantu, a sve prema uputama i preciznom prospektnom materijalu proizvođača opreme.</t>
  </si>
  <si>
    <t>Ponuda u ovom poglavlju troškovnika mora uključivati tipove sanitarija i opreme sa pripadajućim spojnim matrerijalom, armaturom, ventilima, sifonima i sl, sve potrebno za montažu do potpune funkcionalnosti. Izvoditelj ne smije izvoditi dovode i odvode sanitarija, dok isto po tipovima nije u potpunosti definirano i potvrđeno po investitoru, nadzoru ili glavnom projektantu. Sve sanitarije moraju imati svoj vlastiti sifon dostupan za održavanje i čišćenje.</t>
  </si>
  <si>
    <t>Mikrolokaciju priključaka dovoda i odvoda za opremu i sl. izvoditi prema uputama proizvođača (i prospektnom materijalu), projektu ili uputama tehnologa upisom u građevinski dnevnik.</t>
  </si>
  <si>
    <t>Umivaonik.Dobava i ugradnja keramičkog konzolnog umivaonika bijele boje s mogućnosti ugradnje stojeće mješalice, u kompletu s kromiranim sifonom. Stavka uključuje sav potreban rad, pribor, pričvrsni, brtveni i spojni materijal potreban za ugradnju, uključivo priključak na kanalizacijsku mrežu.U cijenu su uključeni dobava opreme i potrebnog materijala za kompletiranje stavke, istovar i skladištenje te transport na mjesto montaže te montaža.</t>
  </si>
  <si>
    <t>Jednoručna mješalica za umivaonik.Dobava i ugradnja kromirane štedne stojeće jednoručne mješalice za hladnu i toplu vodu. Stavka uključuje sav potreban rad, pribor, pričvrsni, brtveni i spojni materijal potreban za ugradnju, uključivo kutne ventile s filterom i izvedbu priključka na vodovodnu mrežu.U cijenu su uključeni dobava opreme i potrebnog materijala za kompletiranje stavke, istovar i skladištenje te transport na mjesto montaže te montaža.</t>
  </si>
  <si>
    <t>Zidno ogledalo - niz umivaonika. Dobava i ugradnja zidnog ogledala s ugradnjom na nevidljive nosače, za ugradnju iznad niza umivaonika. Stavka uključuje sav potreban rad, pribor, pričvrsni, brtveni i spojni materijal potreban za ugradnju. U cijenu su uključeni dobava opreme i potrebnog materijala za kompletiranje stavke, istovar i skladištenje te transport na mjesto montaže te montaža.</t>
  </si>
  <si>
    <t>Nabava, dobava i montaža PVC podnog sifona sa horizontalnim izlazom i niklanom rešetkom. Stavka uključuje sav potreban rad i materijal za izvedbu do potpune gotovosti, uključivo spajanje na internu kanalizacijsku mrežu. Obračun prema komadu kompletno ugrađenih sifona.</t>
  </si>
  <si>
    <t>VODOVOD I KANALIZACIJA UKUPNO:</t>
  </si>
  <si>
    <t>Unutarnja vodovodna mreža.Nabava, doprema i montaža troslojnih aluminijsko - plastičnih (PE-RT-II/Al/PE-RT-II) cijevi za hladnu i toplu vodu, sukladnima s  HRN EN ISO 21003-2:2008 i HRN EN ISO 21003-3:2008 (ili jednakovrijedne norme), sa spajanjem u sustavu "press" spojnica iz PVDF-a ili bronce, sve radnog tlaka do 10 bar i temperature vode do 70°C. Stavka uključuje sve potrebne spojnice, redukcije, T komade i potrebni pričvrsni i zaštitno - izolacijski materijal, uključivo toplinska izolacija cijevi u skladu s EnEV (ili jedankovrijedna norma) i DIN 1988-2 (ili jednakovrijedna norma). Obračun prema m' kompletno postavljenog cjevovoda do potupne funkcionalnosti, prema uputama proizvođača sustava.</t>
  </si>
  <si>
    <t>Materijali za izolacije, te izrada trebaju odgovarati Hrvatskim normama, odnosno Tehničkim uvijetima za izoliranje ravnih krovova (HRN U.F2.024  ili jednakovrijedna norma). Kao zamjenu navedenih materijala ponuditi jednakovrijedne proizvode.</t>
  </si>
  <si>
    <t>Materijali moraju odgovarati Hrvatskim normama, odnosno Zakonu o standardizaciji (N.N :br.53/91,26/93,44/95) i HRN U.F2.011- tehnički uvjeti za izvođenje keramičarskih radova  ili jednakovrijedna norma.</t>
  </si>
  <si>
    <t>Konzolna WC školjka s pripadnom ugradbenom opremom i montažnim instalacijskim elementom.Dobava i ugradnja konzolne keramičke WC školjke s ugradbenom opremom i montažnim instalacijskim elementom. Stavkom je obuhvaćen sav potreban rad, pribor, pričvrsni i brtveni materijal potreban za ugradnju svih elemenata do potpune funkcionalnosti, uključivo kutni ventil s filterom i izvedba priključka na vodovodnu i kanalizacijsku mrežu.Stavka obuhvaća:- konzolna keramička WC školjka dimenzija 53 x 35,50 cm (+-1,00 cm), bez unutarnjeg ruba ("rimfree"), pune količine ispiranja 6 l, prema EN 997. Pripadajuće sjedalo bijele boje, s poklopcem, izrađeno od duromera, s okovima od kromiranog mesinga. Montažni instalacijski element za WC školjku, visine ugradnje 112 cm, s niskošumnim ugradbenim vodokotlićem za ispiranje 6/3 l, izrađenim prema HRN EN 14055:2011 ili jednakovrijednoj normi.</t>
  </si>
  <si>
    <t>Izrada nadvoja u pregradnim zidovima d=12cm. Duljina nadvoja je 1,00 m. U cijenu su uključeni kompletan rad, materijal i oprema. Obračun po kom.</t>
  </si>
  <si>
    <t>Zidanje pregradnih zidova debljine d=12 cm blok opekom kao POROTHERM u produžnoj žbuci razmjera 1:2:6.Dozvoljeno odstupanje na vrhu zida (+-1cm) u odnosu na liniju početka zidanja (dno zida). Površina zida treba biti ravna i konstantna. Spojevi (fuge) blokova ne smiju stršiti van profila zida te podloga na kojoj se kreće zidati mora biti očišćena i natopljena vodom pri zidanju prvog reda zida. U cijenu su uključeni kompletan rad, materijal i oprema. Obračun po m2 zidanog zida (otvori nisu uključeni)-</t>
  </si>
  <si>
    <t>Grubo i fino žbukanje stropa vapneno cementnim mortom debljine 2,00 cm sa prethodnim prskanjem površina cem. mlijekom uz dodatak krupnog pijeska. Sve  uglove  je  potrebno  ojačati  ugradnjom  tipskih  elemenata za ojačanje. Sve betonske površine prethodno impregnirati prije nanošenja žbuke. Sve spojeve različitih materijala potrebno je rabicirati rabic pletivom. Radove izvesti prema uputama proizvođača odabrane žbuke.Obračun po m2.</t>
  </si>
  <si>
    <t>Grubo i fino žbukanje zidova vapneno cementnim mortom debljine 2,00 cm sa prethodnim prskanjem površina cem. mlijekom uz dodatak krupnog pijeska. Sve  uglove  je  potrebno  ojačati  ugradnjom  tipskih  elemenata za ojačanje. Sve betonske površine prethodno impregnirati prije nanošenja žbuke. Sve spojeve različitih materijala potrebno je rabicirati rabic pletivom. Radove izvesti prema uputama proizvođača odabrane žbuke. Obračun po m2.</t>
  </si>
  <si>
    <t>Dobava materijala i izrada plivajućeg arm. cementnog estriha debljine 5-6cm, betonom klase C 16/20 na pe foliji. Estrih mikroarmirati vlaknima i/ili armirati mrežom Q-131. Po rubovima zidova estrih dilatirati trakom toplinske izolacije debljine 1 cm (uključeno u cijenu). U cijenu je uključen dodatak bezkloridnog aditiva za cementno vezane grijane estrihe.Dobava i montaža aditiva za cementni estrih vezanog kalcijevim sulfatom se posebno obračunava (u strojarskom dijelu troškovnika).  Obračun po m2 kompletno izvedene stavke.</t>
  </si>
  <si>
    <r>
      <t>m</t>
    </r>
    <r>
      <rPr>
        <vertAlign val="superscript"/>
        <sz val="11"/>
        <color theme="1"/>
        <rFont val="Calibri"/>
        <family val="2"/>
        <scheme val="minor"/>
      </rPr>
      <t>'</t>
    </r>
  </si>
  <si>
    <t>Dobava, prijenosi i ugradnja toplinske i zvučne izolacije podne ploče. Na izvedenu toplinsku izolaciju potrebno je postaviti PE foliju s preklopima, prije izvedbe cementnog estriha. Obračun po m2 postavljene toplinske i zvučne izolacije koja postavlja se u dva sloja,  u okomitom smjeru postavljanja sa preklopom te uskladiti sa rasterima i cijevima podnog grijanja. Obračun po m2 postavljene toplinske i zvučne izolacije, te obračun po m2 postavljene PE folije.</t>
  </si>
  <si>
    <t>ekspandirani polistiren EPS 150, debljine 5 cm (2+3)</t>
  </si>
  <si>
    <t>PVC STOLARIJA</t>
  </si>
  <si>
    <t>Sve mjere kontrolirati u naravi prije izrade PVC bravarije.</t>
  </si>
  <si>
    <t xml:space="preserve">Nabava, dobava materijala i izvedba vodomjernog okna svijetlih dimenzija  1,00 x 0,80 m i svijetle visine 1,00 m. Okno se izvodi iz vodonepropusnog betona klase C25/30 u drvenoj oplati. Stijenke su debljine 20 cm. Na okno se postavlja lijevano-željezni tipski poklopac klase nosivosti B125 (150kN) prema HRN EN-124  jednakovrijednoj normi., dimenzija 60 x 60 cm. U stavku uključena dobava, izrada, montaža i demontaža oplate, dobava, izrada i ugradnja armature, dobava, ugradnja i njega betona, dobava i izvedba hidroizolacije okna, dobava, izrada i ugradnja penjalica te nabava, dobava i ugradnja lijevano - željeznih poklopaca sa svim potrebnim spojnim i pričvrsnim priborom te sav ostali rad, materijal i pribor potreban za izvedbu stavke do potpune gotovosti uključivo svi potrebni prodori za vodovodne cijevi te betonski podupirači za vodovodnu armaturu i fazonske komade. </t>
  </si>
  <si>
    <t>broj ulijevnih mjesta-hladna voda</t>
  </si>
  <si>
    <t>komplt</t>
  </si>
  <si>
    <t>Unutarnja vodovodna mreža-po ulijevnom mjestu.Nabava, doprema i montaža troslojnih aluminijsko - plastičnih ('PE-RT-II/Al/PE-RT-II d20x2,50 (DN15)) cijevi za hladnu i toplu vodu, sukladnima s  HRN EN ISO 21003-2:2008 i HRN EN ISO 21003-3:2008 (ili jednakovrijedne norme), sa spajanjem u sustavu "press" spojnica iz PVDF-a ili bronce, sve radnog tlaka do 10 bar i temperature vode do 70°C. Stavka uključuje sve potrebne spojnice, redukcije, T komade i potrebni pričvrsni i zaštitno - izolacijski materijal, uključivo toplinska izolacija cijevi u skladu s EnEV (ili jedankovrijedna norma) i DIN 1988-2 (ili jednakovrijedna norma). Hladna voda do podžbuknog ventila, topla voda do recirkulacijske cijevi. Obračun prema kompletu postavljenog cjevovoda do potupne funkcionalnosti, prema uputama proizvođača sustava.</t>
  </si>
  <si>
    <t>broj ulijevnih mjesta-topla + hladna voda</t>
  </si>
  <si>
    <t>PVC cijevi za unutarnju sanitarnu kanalizaciju-po izlijevnim mjestima .Nabava, dobava i montaža kanalizacijskih cijevi od polivinilklorida (PVC, SN4), za polaganje instalacije sanitarne kanalizacije po izlijevnim mjestima do glavnih vertikala. U jediničnu cijenu su uključeni i svi potrebni fazonski komadi, kao račve, koljena, redukcije, gumene brtve, sav potreban rad i ostali pričvrsni i potrošni materijal za izvedbu do potpune gotovosti. Učvršćenje i ovjese izvesti pomoću obujmica na svakih 1-2 m i kod svakog fazonskog komada, a sve prema preporuci proizvođača cijevi. Obračun prema kompletu kompletno postavljenog cjevovoda.</t>
  </si>
  <si>
    <t>Kanalizacijske cijevi - vanjska oborinska i temeljna sanitarna odvodnja - gravitacijske dionice. Nabava, doprema na gradilište i ugradnja cijevi sanitarne kanalizacije.Doprema na gradilište s deponije, raznošenje duž trase rova, polaganje u rov te spajanje PVC cijevi za vanjsku kanalizaciju, nazivne krutosti SN 8.Alternativno je dozvoljena nabava i ugradnja cijevi iz drugih materijala (PE, PP, poliester, i dr.) uz zadovoljenje hidrauličkih (unutarnji promjer) i statičkih (SN8) svojstava.Ova stavka obuhvaća kompletan rad na montaži cijevi vanjske sanitarne kanalizacijske mreže (spojni kanali između okna, temeljni vodovi) sa svim fazonskim komadima, spojnim i brtvenim materijalom, uključivo izvedbu i brtvljenje priključaka na revizijska okna prema uputama proizvođača te obveznu kontrolu kvalitete cijevi i spojeva.Obračun prema m' kompletno postavljenog cjevovoda.</t>
  </si>
  <si>
    <t>5.1.</t>
  </si>
  <si>
    <t xml:space="preserve">Dobava materijala i ugradnja polimerbitumenske hidroizolacijske trake ( V4 ) za zavarivanje, punoplošno lijepljene na hladni bitumenski prednamaz,a sve prema uputama proizvođača.
Obračun po m2 postavljene polimerbitumenske trake horizontalno i vertikalno polaganje uz obodne  zidove i stupove.
Jediničnom cijenom potrebno je obuhvatiti dobavu i postavu izolacije, uključeni preklopi, kompletan pomoćni i vezni materijal i pribor sa radovima: vijci za mehaničko fiksiranje, brtvene trake, prihvatni i završni L profili, kit za brtvljenje, spojevi na druge građevinske elemente kao i obrada kompletnih prodora kroz hidroizolaciju. Izvedba rada do potpune funkcionalnosti. </t>
  </si>
  <si>
    <t>PE-RT-II/Al/PE-RT-II d20x2,50 (DN20)</t>
  </si>
  <si>
    <t xml:space="preserve"> PE-RT-II/Al/PE-RT-II d26x3,00 (DN25)</t>
  </si>
  <si>
    <t>podžbukni kuglasti ventil</t>
  </si>
  <si>
    <t>Dobava materijala i izrada plivajućeg arm. cementnog estriha u padu na terasama debljine 4-10 cm, betonom klase C 16/20. Estrih mikroarmirati vlaknima i/ili armirati mrežom Q-131. Po rubovima zidova estrih dilatirati trakom toplinske izolacije debljine 1 cm. Obračun po m2 kompletno izvedene stavke.</t>
  </si>
  <si>
    <t>Izrada, dovoz i montaža limene klupice na otvorima prema detaljima iz projekta primjenom standardnih limarskih elemenata, u RAL-u po izboru projektanta. U cijenu stavke uključen sav ostali pričvrsni i brtveni materijal za završetak stavke.Obračun po m' klupice.</t>
  </si>
  <si>
    <t>Ulazna alu vrata sa zatvorenim panelom po izboru  izvedena od tipskih  profila u građ. otvoru vel. 100x205 cm. 
Sve konstruktivne detalje i statiku rješava izvođač. Obračun po komadu.</t>
  </si>
  <si>
    <t>Ulazna alu vrata wc-a građevine u građ. otvoru vel. 80x205cm u boji po izboru investitora. Panel zatvoreni.
Sve konstruktivne detalje i statiku rješava izvođač. Obračun po komadu.</t>
  </si>
  <si>
    <t>Ulazna alu vrata wc-a građevine u građ. otvoru vel. 70x205cm u boji po izboru investitora. Panel zatvoreni.
Sve konstruktivne detalje i statiku rješava izvođač. Obračun po komadu.</t>
  </si>
  <si>
    <t>Dobava i postava keramičkih pločica za unutarnju primjenu “A“ kvalitete, debljine 10 mm, minimalne dimenzije 30x60 cm, rektificirane(ravno rezanih rubova), mat završne obrade, boja pločica prema odabiru projektanta.  Pločice se postavljaju na pripremljenu podlogu cementnim fleksibilnim ljepilom, te se fugiraju fugir masom u boji prema odabiru projektanta. Na sve završne rubove potrebno je postaviti profiliranu završnu aluminijsku lajsnu debljine 12 mm u boji prema izboru projektanta.U jedinične cijene uključeni su keramika, fugiranje,  vezni i brtveni materijal, završne lajsne, rad, impregnaciju, ljepilo, pribor, spojne lajske i završno čišćenje nakon opločenja i fugiranja od ostataka ljepila. Obračun po m2.</t>
  </si>
  <si>
    <t>Dobava i postava keramičkih pločica za vanjsku primjenu sa protukliznosti R11 “A“ kvalitete, debljine min 9mm, minimalne dimenzije 30x60 cm, rektificirane(ravno rezanih rubova), mat završne obrade, boja pločica prema odabiru projektanta.  Pločice se postavljaju na pripremljenu podlogu cementnim fleksibilnim ljepilom, te se fugiraju fugir masom u boji prema odabiru projektanta. Na sve završne rubove potrebno je postaviti profiliranu završnu okapnu aluminijsku lajsnu debljine odgovarajuće pločici u boji prema izboru projektanta.U jedinične cijene uključeni su keramika, fugiranje,  vezni i brtveni materijal, završne lajsne, rad, impregnaciju, ljepilo, pribor, spojne lajske i završno čišćenje nakon opločenja i fugiranja od ostataka ljepila. Obračun po m2.</t>
  </si>
  <si>
    <t>Dobava,ugradnja i obloga gipskartonskim pločama podžbuknog vodokotlića Geberit Duofix Sigma. U cijenu su uključeni kompletan rad, materijal, oprema kao i nabava, doprema i montaža vodovoda od troslojnih aluminijsko - plastičnih ('PE-RT-II/Al/PE-RT-II d20x2,50 (DN15)) cijevi od vodokotlića do glavnog ventila. Obračun po kompletu.</t>
  </si>
  <si>
    <t>Nabava, dobava i montaža visećeg keramičkog pisoara sa gornjim dovodom vode i pripadajućom mješalicom (na potisak). U cijenu su uključeni kompletan rad, materijal, oprema, spojni pribor i silikoniranje. Obračun prema kompletu.</t>
  </si>
  <si>
    <t>Instalacijski element samonosiv za ugradnju u suhomontažnu i predzidnu konstrukciju obloženu gipskartonskim pločama, komplet s integriranim kutnim ventilom vode priključka 1/2'', niskošumnim uljevnim ventilom, odvodnim koljenom d90/110 mm sa zvučno izoliranom obujmicom, spojnim komadom za WC školjku s brtvenim manžetama i setom zvučne izolacije, vijcima za učvršćivanje keramike i svim potrebnim  priborom za ugradnju prema uputama proizvođača. Odgovarajuća metalna tipka za aktivaciju s dodatnim fiksiranjem. Sav potreban rad, materijal, pribor, silikoniranje, pričvrsni i brtveni materijal potreban za ugradnju do potpune funkcionalnosti prema uputama proizvođača. U cijenu su uključeni dobava opreme i potrebnog materijala za kompletiranje stavke, istovar i skladištenje te transport na mjesto montaže te montaža.</t>
  </si>
  <si>
    <t>Nabava, dobava i montaža inox/ pvc kanalice za tuš sa okretnim sifonom širine 70 cm. Stavka uključuje sav potreban rad i materijal za izvedbu do potpune gotovosti, uključivo spajanje na internu kanalizacijsku mrežu. Obračun prema komadu.</t>
  </si>
  <si>
    <r>
      <rPr>
        <b/>
        <i/>
        <sz val="10"/>
        <rFont val="Arial"/>
        <family val="2"/>
        <charset val="238"/>
      </rPr>
      <t xml:space="preserve">Lokacija: </t>
    </r>
    <r>
      <rPr>
        <i/>
        <sz val="10"/>
        <rFont val="Arial"/>
        <family val="2"/>
      </rPr>
      <t>d.k</t>
    </r>
    <r>
      <rPr>
        <i/>
        <sz val="10"/>
        <rFont val="Arial"/>
        <family val="2"/>
        <charset val="238"/>
      </rPr>
      <t>.č.z. 730/3 , k.o. Lovreć</t>
    </r>
  </si>
  <si>
    <r>
      <rPr>
        <b/>
        <i/>
        <sz val="10"/>
        <rFont val="Arial"/>
        <family val="2"/>
        <charset val="238"/>
      </rPr>
      <t>Investitor:</t>
    </r>
    <r>
      <rPr>
        <i/>
        <sz val="10"/>
        <rFont val="Arial"/>
        <family val="2"/>
        <charset val="238"/>
      </rPr>
      <t xml:space="preserve">                             </t>
    </r>
  </si>
  <si>
    <t xml:space="preserve">OSNOVNA ŠKOLA SILVIJE STRAHIMIR                                      KRANJČEVIĆ - LOVREĆ    </t>
  </si>
  <si>
    <t>Dr. Mate Šimundića 10, 21257 Lovreć</t>
  </si>
  <si>
    <t>UREĐENJE IGRALIŠTE OŠ LOVREĆ - II FAZA</t>
  </si>
  <si>
    <t>UREĐENJE IGRALIŠTE OŠ LOVREĆ - I IFAZA</t>
  </si>
  <si>
    <t>A.4.</t>
  </si>
  <si>
    <t>5.2.</t>
  </si>
  <si>
    <t>Jednokrilni prozor u boji i tonu po izboru Investitora izvedena od tipskih  profila u građ. otvoru vel. 160x45cm. 
Ostakljenje dvostrukim sigurnosnim low-E IZO staklom min. 6/16/4, ispuna toplinski inertnim plinom. Uf &lt; 3,75 W/m²K (uključujući ψ linijske gubitke na spoju okvira i ostakljenja); Uw &lt; 1,50 W/m²K.Prozor se sastoji od jednog zaokretno-otklopna dijela. Roletne su sa elektomotorom (uključen u cijenu sa potrebnom instalacijom bez prekidača).Sve konstruktivne detalje i statiku rješava izvođač. Obračun po komadu.</t>
  </si>
  <si>
    <t>B.1.</t>
  </si>
  <si>
    <t>2.7.</t>
  </si>
  <si>
    <t>C</t>
  </si>
  <si>
    <t>ELEKTROINSTALACIJE</t>
  </si>
  <si>
    <t>NAPAJANJE</t>
  </si>
  <si>
    <t>BR. STAVKE</t>
  </si>
  <si>
    <t>OPIS STAVKE</t>
  </si>
  <si>
    <t>JED.MJERE</t>
  </si>
  <si>
    <t>KOLIČINA</t>
  </si>
  <si>
    <t>JED.CIJENA</t>
  </si>
  <si>
    <t>UKUPNO</t>
  </si>
  <si>
    <t>A1</t>
  </si>
  <si>
    <t>KABELI I CIJEVI</t>
  </si>
  <si>
    <t>Dobava, doprema, montaža, spajanje i polaganje instalacijskog materijala. Stavka uključuje sav spojni i montažni pribor koji je potreban za potpunu funkcionalnost. Kabeli se polažu i provlače u plastične cijevi, te je obaveza pridržavati se pravila obilježavanja kabelskih žila. U cijenu su uključene potrebne podžbukne i nadžbukne razvodne kutije, te spajanje fiksnih električnih uređaja.</t>
  </si>
  <si>
    <t>1</t>
  </si>
  <si>
    <t>Polaganje postojećeg dovodnog kabela do lokacije novoplaniranog razdjelnika R-S</t>
  </si>
  <si>
    <t>m</t>
  </si>
  <si>
    <t>2</t>
  </si>
  <si>
    <t>Instalacijska cijev CS40</t>
  </si>
  <si>
    <t>3</t>
  </si>
  <si>
    <t>Ostali sitni spojni i montažni pribor</t>
  </si>
  <si>
    <t xml:space="preserve">komplet </t>
  </si>
  <si>
    <t>UKUPNO KABELI I CIJEVI</t>
  </si>
  <si>
    <t>SVEUKUPNO NAPAJANJE:</t>
  </si>
  <si>
    <t xml:space="preserve">ELEKTRIČNE INSTALACIJE </t>
  </si>
  <si>
    <t>B1</t>
  </si>
  <si>
    <t>RAZDJELNIK JAKE STRUJE +R-S</t>
  </si>
  <si>
    <t>Sve stavke dobave razdjelnika podrazumijevaju da je ormar kompletno sastavljen, opremljen, ožičen i ispitan, te opremljeni potrebnim šinskim razvodom, nosačima za prihvat kabela, rednim stezaljkama, sabirnicama nule i uzemljenja i pripadajućom opremom, sa svim oznakama i sl.. U svakom razdjelniku treba biti osigurano 20% rezervnog mjesta za naknadnu ugradbu opreme. Sve stavke montaže razdjelnika podrazumjevaju: postavljanje, spajanje na instalacije u građevini, puštanje u rad i ispitivanje. Stavka uključuje i naknadno ugrađivanje opreme ukoliko se stvore potrebe za njom.</t>
  </si>
  <si>
    <t>Karakteristike ugradbenog stanskog razdjelnika:
- za ukupno 24 modula (2x12 modula)
- stupanj zaštite IP30
- poleđina ormara: tvrda samogasiva plastika otporna na vatru i visoke temperature
- vrata ormara od čeličnog lima
- boja: bijela
- vanjske dimenzije 505x350x100 mm
Tip kao HAGER VOLTA 24M</t>
  </si>
  <si>
    <t>kom.</t>
  </si>
  <si>
    <t>Dvopolna zaštitna sklopka za dif.struju:
- nazivni napon 230V
- frekvencija 50 Hz
- nazivna struja 40 A
- osjetljivost 0.03A 
- nazivna prekidna moć 10 kA</t>
  </si>
  <si>
    <t>Jednopolna teretna sklopka:
- nazivna struja 40 A
- nazivni napon 230 V
- nazivna prekidna moć 10 kA</t>
  </si>
  <si>
    <t>4</t>
  </si>
  <si>
    <t>Dvopolna kombinirana zaštitna sklopka (KZS) za dif.struju:
- nazivni napon 230V
- frekvencija 50 Hz
- nazivna struja 20 A
- osjetljivost 0.03A 
- nazivna prekidna moć 10 kA</t>
  </si>
  <si>
    <t>5</t>
  </si>
  <si>
    <t>Jednopolni automatski prekidač:
- nazivna struja 16 A
- nazivni napon 230 V
- frekvencija 50 Hz
- nazivna prekidna moć 10 kA
- karakteristika okidanja B</t>
  </si>
  <si>
    <t>6</t>
  </si>
  <si>
    <t>Jednopolni automatski prekidač:
- nazivna struja 10 A
- nazivni napon 230 V
- frekvencija 50 Hz
- nazivna prekidna moć 10 kA
- karakteristika okidanja B</t>
  </si>
  <si>
    <t>7</t>
  </si>
  <si>
    <t>Jednopolni automatski prekidač:
- nazivna struja 4 A
- nazivni napon 230 V
- frekvencija 50 Hz
- nazivna prekidna moć 10 kA
- karakteristika okidanja B</t>
  </si>
  <si>
    <t>8</t>
  </si>
  <si>
    <t>Sitni spojni i montažni pribor i materijal, stopice, kabelske oznake.</t>
  </si>
  <si>
    <t>komplet</t>
  </si>
  <si>
    <t>UKUPNO RAZDJELNIK JAKE STRUJE +R-S</t>
  </si>
  <si>
    <t>B2</t>
  </si>
  <si>
    <t>PRIKLJUČNICE I SKLOPKE</t>
  </si>
  <si>
    <t xml:space="preserve">Dobava, doprema, montaža i spajanje materijala. Stavka pojedina stavka uključuje sav spojni i montažni pribor koji je potreban za potpunu funkcionalnost. Sve priključnice i sklopke trebaju biti minimalno proizvođača i tip kao BTICINO CLASSIA, bijele boje. Odabir proizvođača investitor može odabrati sam po svom izboru, o čemu treba obavjestiti izvođača prije davanja ponude. </t>
  </si>
  <si>
    <t>Priključnica koja se sastoji od:
- 1 kom šuko priključnica 16A/250V
- 1 kom nosač el elemenata
- 1 kom pokrovna ploča 
- 1 kom instalacijska kutija P/Ž 60
Komplet</t>
  </si>
  <si>
    <t>Priključnica koja se sastoji od:
- 1 kom šuko priključnica sa poklopcem 16A/250V
- stupanj zaštite IP44
- 1 kom nosač el elemenata
- 1 kom pokrovna ploča 
- 1 kom instalacijska kutija P/Ž 60
Komplet</t>
  </si>
  <si>
    <t>Sklopka koja se sastoji od:
- 1 kom obična sklopka 10A/250V
- 1 kom nosač el elemenata
- 1 kom pokrovna ploča 
- 1 kom instalacijska kutija P/Ž 60
Komplet</t>
  </si>
  <si>
    <t>Sklopka koja se sastoji od:
- 1 kom obična sklopka sa tinjalicom 10A/250V
- 1 kom nosač el elemenata
- 1 kom pokrovna ploča 
- 1 kom instalacijska kutija P/Ž 60
Komplet</t>
  </si>
  <si>
    <t>UKUPNO PRIKLJUČNICE I SKLOPKE</t>
  </si>
  <si>
    <t>B3</t>
  </si>
  <si>
    <t>RASVJETA</t>
  </si>
  <si>
    <t>Pojedina stavka uključuje montažu, spajanje, podešavanje, te sav spojni i montažni pribor koji je potreban za potpunu funkcionalnost. Izvođač postavlja samo grla sa žaruljom, dok je za konačni odabir rasvjetnog tijela i njegovu dopremu i montažu zadužen glavni projektant i dizajner interijera. Sam odabir rasvjetnih tijela i eventualna korekciju njihovog položaja prepušteno je glavnom projektantu i dizajneru interijera, o čemu je potrebno obavjestiti izvođača prije početka radova.</t>
  </si>
  <si>
    <t>Stropna nadgradna LED svjetiljka, tijelo od aluminija u bijeloj boji, električne klase I, vodo i prahotijesnost IP43, boje svjetila 4000K, ukupne snage 15.3W, 2048lm, minimlano 134lm/W, uzvrat boje svjetlosti (Ra) 80.
Tip kao: Cetus 3 Thorn</t>
  </si>
  <si>
    <t>Stropna nadgradna protupanična LED svjetiljka tijelo izrađeno od aluminija u bijeloj boji, autonomije 3h, ukupne snage 4W, optika svjetla je (ANT) široka distribucija
Tip kao: Voyager Thorn</t>
  </si>
  <si>
    <t>Stropna nadgradna protupanična, evakuacijska LED svjetiljka
tijelo izrađeno od aluminija u bijeloj boji, autonomije 3h, ukupne snage 4W, u kompletu s piktogramima (prikladno prema situaciji evakuacijskog plana) Tip kao: Voyager Blade 2</t>
  </si>
  <si>
    <t>Nadgradni senzor prisutnosti za paljenje rasvjete, u kompletu sa ostalim spojnim montažnim priborom:
- napajanje 230 V AC
- radijus pokrivenosti 360 °
- stupanj zaštite IP 44</t>
  </si>
  <si>
    <t>Sitni spojni i montažni pribor i materijal, stopice.</t>
  </si>
  <si>
    <t>UKUPNO RASVJETA</t>
  </si>
  <si>
    <t>B4</t>
  </si>
  <si>
    <t>KABELI, IZVODI I CIJEVI</t>
  </si>
  <si>
    <t>Dobava, doprema, montaža, spajanje i polaganje instalacijskog materijala. Stavka uključuje sav spojni i montažni pribor koji je potreban za potpunu funkcionalnost. Kabeli se polažu i provlače u plastične cijevi, te je obaveza pridržavati se pravila obilježavanja kabelskih žila. U cijenu su uključene potrebne  razvodne kutije, te spajanje fiksnih električnih uređaja.</t>
  </si>
  <si>
    <t>Kabel NYM-J 3 x 1,5 mm2</t>
  </si>
  <si>
    <t>Kabel NYM-J 3 x 2,5 mm2</t>
  </si>
  <si>
    <t>Kabel NYY-J 3 x 2,5 mm2</t>
  </si>
  <si>
    <t>Instalacijska cijev CS20</t>
  </si>
  <si>
    <t>Izvod monofaznih spojeva i spajanje (klima, bojler, fenomat i sl.)</t>
  </si>
  <si>
    <t>UKUPNO KABELI, IZVODI I CIJEVI</t>
  </si>
  <si>
    <t>SVEUKUPNO ELEKTRIČNE INSTALACIJE</t>
  </si>
  <si>
    <t>GRAĐEVINSKI RADOVI</t>
  </si>
  <si>
    <t>Niže navedene stavke u pojedinačnu cijenu uključuju dopremu građeviniskih strojeva na mjesto rada i  radove koji prethode iskopima i izradi temelja, a značajni su za kvalitetno obavljanje cijelog posla. Izvođač je obavezan posvetiti pozornost na lomne točke i križanja s postojećim podzemnim instalacijama ako iste postoje.</t>
  </si>
  <si>
    <t>Odvoz viška materijala iz iskopa na deponij koji osigurava izvoditelj radova. Stavka obuhvaća i taksu za deponiranje. Obračun prema stvarnom izvršenom volumenu iskopa u sraslom stanju.</t>
  </si>
  <si>
    <t>Čišćenje građevine i gradilišta
Uključeno i grubo čišćenje (tijekom izvođenja svih radova neophodno je svakodnevno čišćenje u toku gradnje). 
Obračun komplet.</t>
  </si>
  <si>
    <t>SVEUKUPNO GRAĐEVINSKI RADOVI</t>
  </si>
  <si>
    <t>D</t>
  </si>
  <si>
    <t>PREGLED, ISPITIVANJE I DOKUMENTACIJA</t>
  </si>
  <si>
    <t>Završno ispitivanje i zapisnik kompletno izvedene instalacije. Zapisnici trebaju sadržavati:
- ispitivanje i funkcionalnost razdjelnika R-S
- pregled i ispitivanje otpora izolacije kabela
- pregled i ispitivanje električne instalacije
- ispitivanje i funkcionalnost diferencijalne zaštite
- pregled i ispitivanje galvanskih veza
- pregled i ispitivanje otpora izolacije napojnog kabela</t>
  </si>
  <si>
    <t xml:space="preserve">Završno ispitivanje i zapisnik kompletno izvedene instalacije od strane ovlaštene organizacije i izdavanje pozitivnog atesta. Zapisnici trebaju sadržavati:
- pregled i ispitivanje otpora izolacije kabela
- pregled i ispitivanje električne instalacije
- ispitivanje i funkcionalnost diferencijalne zaštite
- pregled i ispitivanje galvanskih veza </t>
  </si>
  <si>
    <t>Predaja Investitoru svih jamstvenih listova i uputa za održavanje.</t>
  </si>
  <si>
    <t>Izrada završnog izvješća izvođača radova.</t>
  </si>
  <si>
    <t>Sudjelovanje u radu komisije za tehnički pregled, priprema i predaja na tehničkom pregledu svih ispitnih protokola, atesta, certifikata materijala i opreme.</t>
  </si>
  <si>
    <t>Izrada projekta izvedenog stanja kompletne električne instalacije prema glavnom projektu sa unesenim svim izmjenama, potpisanog i ovjerenog od strane ovlaštenog inženjera elektrotehnike, koji mora obavezno sadržavati:
- simboli
- tlocrti
- principne sheme
- tehnički opis ugrađene opreme</t>
  </si>
  <si>
    <t>SVEUKUPNO PREGLED, ISPITIVANJE I DOKUMENTACIJA</t>
  </si>
  <si>
    <t>SVEUKUPNO NAPAJANJE</t>
  </si>
  <si>
    <t>SVEUKUPNO: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</si>
</sst>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 #,##0.00\ &quot;kn&quot;_-;\-* #,##0.00\ &quot;kn&quot;_-;_-* &quot;-&quot;??\ &quot;kn&quot;_-;_-@_-"/>
    <numFmt numFmtId="43" formatCode="_-* #,##0.00\ _k_n_-;\-* #,##0.00\ _k_n_-;_-* &quot;-&quot;??\ _k_n_-;_-@_-"/>
    <numFmt numFmtId="164" formatCode="#,##0.0&quot;      &quot;;&quot;-&quot;#,##0.0&quot;      &quot;;&quot; -&quot;#&quot;      &quot;;@&quot; &quot;"/>
    <numFmt numFmtId="165" formatCode="[$-41A]General"/>
    <numFmt numFmtId="166" formatCode="[$-41A]#,##0.00"/>
    <numFmt numFmtId="167" formatCode="[$-41A]#,##0"/>
    <numFmt numFmtId="168" formatCode="[$-41A]0.00"/>
    <numFmt numFmtId="169" formatCode="_-* #,##0.00\ [$€-1]_-;\-* #,##0.00\ [$€-1]_-;_-* &quot;-&quot;??\ [$€-1]_-;_-@_-"/>
    <numFmt numFmtId="170" formatCode="_-* #,##0.00\ _k_n_-;\-* #,##0.00\ _k_n_-;_-* \-??\ _k_n_-;_-@_-"/>
  </numFmts>
  <fonts count="59">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indexed="8"/>
      <name val="Times New Roman"/>
      <family val="2"/>
      <charset val="238"/>
    </font>
    <font>
      <sz val="10"/>
      <name val="Arial"/>
      <family val="2"/>
      <charset val="238"/>
    </font>
    <font>
      <sz val="11"/>
      <color rgb="FF000000"/>
      <name val="Arial1"/>
    </font>
    <font>
      <b/>
      <sz val="11"/>
      <color theme="1"/>
      <name val="Calibri"/>
      <family val="2"/>
      <scheme val="minor"/>
    </font>
    <font>
      <b/>
      <sz val="11"/>
      <color rgb="FF000000"/>
      <name val="Calibri"/>
      <family val="2"/>
      <scheme val="minor"/>
    </font>
    <font>
      <sz val="11"/>
      <name val="Calibri"/>
      <family val="2"/>
      <scheme val="minor"/>
    </font>
    <font>
      <b/>
      <sz val="11"/>
      <name val="Calibri"/>
      <family val="2"/>
      <scheme val="minor"/>
    </font>
    <font>
      <sz val="11"/>
      <color theme="0"/>
      <name val="Calibri"/>
      <family val="2"/>
      <scheme val="minor"/>
    </font>
    <font>
      <sz val="11"/>
      <color rgb="FF000000"/>
      <name val="Calibri"/>
      <family val="2"/>
      <scheme val="minor"/>
    </font>
    <font>
      <sz val="11"/>
      <color rgb="FFFF6600"/>
      <name val="Calibri"/>
      <family val="2"/>
      <scheme val="minor"/>
    </font>
    <font>
      <sz val="11"/>
      <color rgb="FFFF0000"/>
      <name val="Calibri"/>
      <family val="2"/>
      <scheme val="minor"/>
    </font>
    <font>
      <sz val="11"/>
      <color rgb="FFE3E3E3"/>
      <name val="Calibri"/>
      <family val="2"/>
      <scheme val="minor"/>
    </font>
    <font>
      <b/>
      <sz val="11"/>
      <color rgb="FFE3E3E3"/>
      <name val="Calibri"/>
      <family val="2"/>
      <scheme val="minor"/>
    </font>
    <font>
      <b/>
      <sz val="11"/>
      <color theme="0"/>
      <name val="Calibri"/>
      <family val="2"/>
      <scheme val="minor"/>
    </font>
    <font>
      <sz val="11"/>
      <color rgb="FFFFFFFF"/>
      <name val="Calibri"/>
      <family val="2"/>
      <scheme val="minor"/>
    </font>
    <font>
      <b/>
      <sz val="12"/>
      <color rgb="FF000000"/>
      <name val="Calibri"/>
      <family val="2"/>
      <scheme val="minor"/>
    </font>
    <font>
      <b/>
      <sz val="12"/>
      <name val="Calibri"/>
      <family val="2"/>
      <scheme val="minor"/>
    </font>
    <font>
      <sz val="12"/>
      <color rgb="FF000000"/>
      <name val="Calibri"/>
      <family val="2"/>
      <scheme val="minor"/>
    </font>
    <font>
      <sz val="12"/>
      <color theme="1"/>
      <name val="Calibri"/>
      <family val="2"/>
      <scheme val="minor"/>
    </font>
    <font>
      <sz val="12"/>
      <name val="Calibri"/>
      <family val="2"/>
      <scheme val="minor"/>
    </font>
    <font>
      <vertAlign val="superscript"/>
      <sz val="11"/>
      <color theme="1"/>
      <name val="Calibri"/>
      <family val="2"/>
      <scheme val="minor"/>
    </font>
    <font>
      <sz val="12"/>
      <color rgb="FFFF6600"/>
      <name val="Calibri"/>
      <family val="2"/>
      <scheme val="minor"/>
    </font>
    <font>
      <sz val="12"/>
      <color theme="0"/>
      <name val="Calibri"/>
      <family val="2"/>
      <scheme val="minor"/>
    </font>
    <font>
      <b/>
      <sz val="14"/>
      <name val="Calibri"/>
      <family val="2"/>
      <scheme val="minor"/>
    </font>
    <font>
      <b/>
      <sz val="14"/>
      <color rgb="FF000000"/>
      <name val="Calibri"/>
      <family val="2"/>
      <scheme val="minor"/>
    </font>
    <font>
      <b/>
      <sz val="14"/>
      <color rgb="FFFF6600"/>
      <name val="Calibri"/>
      <family val="2"/>
      <scheme val="minor"/>
    </font>
    <font>
      <b/>
      <sz val="14"/>
      <color rgb="FFFF0000"/>
      <name val="Calibri"/>
      <family val="2"/>
      <scheme val="minor"/>
    </font>
    <font>
      <b/>
      <sz val="14"/>
      <color theme="1"/>
      <name val="Calibri"/>
      <family val="2"/>
      <scheme val="minor"/>
    </font>
    <font>
      <sz val="14"/>
      <color theme="1"/>
      <name val="Calibri"/>
      <family val="2"/>
      <scheme val="minor"/>
    </font>
    <font>
      <sz val="14"/>
      <color rgb="FF000000"/>
      <name val="Calibri"/>
      <family val="2"/>
      <scheme val="minor"/>
    </font>
    <font>
      <sz val="14"/>
      <color rgb="FFFF6600"/>
      <name val="Calibri"/>
      <family val="2"/>
      <scheme val="minor"/>
    </font>
    <font>
      <sz val="14"/>
      <color rgb="FFFF0000"/>
      <name val="Calibri"/>
      <family val="2"/>
      <scheme val="minor"/>
    </font>
    <font>
      <sz val="10"/>
      <name val="MS Sans Serif"/>
      <family val="2"/>
      <charset val="238"/>
    </font>
    <font>
      <sz val="9"/>
      <name val="Arial"/>
      <family val="2"/>
      <charset val="238"/>
    </font>
    <font>
      <i/>
      <sz val="11"/>
      <color theme="1"/>
      <name val="Calibri"/>
      <family val="2"/>
      <scheme val="minor"/>
    </font>
    <font>
      <sz val="11"/>
      <color theme="1"/>
      <name val="Tahoma"/>
      <family val="2"/>
      <charset val="238"/>
    </font>
    <font>
      <sz val="11"/>
      <name val="Arial"/>
      <family val="2"/>
      <charset val="238"/>
    </font>
    <font>
      <sz val="11"/>
      <color rgb="FF000000"/>
      <name val="Calibri"/>
      <family val="2"/>
      <charset val="238"/>
    </font>
    <font>
      <sz val="10"/>
      <name val="Arial"/>
      <family val="2"/>
    </font>
    <font>
      <sz val="10"/>
      <name val="Tahoma"/>
      <family val="2"/>
      <charset val="238"/>
    </font>
    <font>
      <sz val="11"/>
      <color indexed="8"/>
      <name val="Calibri"/>
      <family val="2"/>
      <charset val="238"/>
    </font>
    <font>
      <b/>
      <i/>
      <sz val="10"/>
      <name val="Arial"/>
      <family val="2"/>
      <charset val="238"/>
    </font>
    <font>
      <i/>
      <sz val="10"/>
      <name val="Arial"/>
      <family val="2"/>
      <charset val="238"/>
    </font>
    <font>
      <i/>
      <sz val="10"/>
      <name val="Arial"/>
      <family val="2"/>
    </font>
    <font>
      <b/>
      <sz val="10"/>
      <name val="Century Gothic"/>
      <family val="2"/>
      <charset val="238"/>
    </font>
    <font>
      <sz val="10"/>
      <name val="Century Gothic"/>
      <family val="2"/>
      <charset val="238"/>
    </font>
    <font>
      <i/>
      <sz val="10"/>
      <name val="Century Gothic"/>
      <family val="2"/>
      <charset val="238"/>
    </font>
    <font>
      <i/>
      <sz val="10"/>
      <name val="Calibri"/>
      <family val="2"/>
      <charset val="238"/>
      <scheme val="minor"/>
    </font>
    <font>
      <b/>
      <i/>
      <sz val="10"/>
      <name val="Calibri"/>
      <family val="2"/>
      <charset val="238"/>
      <scheme val="minor"/>
    </font>
    <font>
      <sz val="10"/>
      <color theme="1"/>
      <name val="Century Gothic"/>
      <family val="2"/>
    </font>
    <font>
      <sz val="10"/>
      <name val="Century Gothic"/>
      <family val="2"/>
    </font>
    <font>
      <b/>
      <u/>
      <sz val="10"/>
      <name val="Century Gothic"/>
      <family val="2"/>
      <charset val="238"/>
    </font>
    <font>
      <b/>
      <sz val="10"/>
      <name val="Century Gothic"/>
      <family val="2"/>
    </font>
  </fonts>
  <fills count="6">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4">
    <xf numFmtId="0" fontId="0" fillId="0" borderId="0"/>
    <xf numFmtId="44" fontId="5" fillId="0" borderId="0" applyFont="0" applyFill="0" applyBorder="0" applyAlignment="0" applyProtection="0"/>
    <xf numFmtId="0" fontId="6" fillId="0" borderId="0"/>
    <xf numFmtId="0" fontId="7" fillId="0" borderId="0"/>
    <xf numFmtId="165" fontId="8" fillId="0" borderId="0" applyFont="0" applyBorder="0" applyProtection="0"/>
    <xf numFmtId="0" fontId="4" fillId="0" borderId="0"/>
    <xf numFmtId="0" fontId="7" fillId="0" borderId="0"/>
    <xf numFmtId="0" fontId="4" fillId="0" borderId="0"/>
    <xf numFmtId="0" fontId="38" fillId="0" borderId="0"/>
    <xf numFmtId="0" fontId="39" fillId="0" borderId="0"/>
    <xf numFmtId="0" fontId="7" fillId="0" borderId="0"/>
    <xf numFmtId="0" fontId="41" fillId="0" borderId="0"/>
    <xf numFmtId="170" fontId="43" fillId="0" borderId="0" applyBorder="0" applyProtection="0"/>
    <xf numFmtId="0" fontId="45" fillId="0" borderId="0"/>
    <xf numFmtId="0" fontId="46" fillId="0" borderId="0"/>
    <xf numFmtId="0" fontId="7" fillId="0" borderId="0"/>
    <xf numFmtId="0" fontId="38" fillId="0" borderId="0"/>
    <xf numFmtId="0" fontId="38" fillId="0" borderId="0"/>
    <xf numFmtId="0" fontId="38" fillId="0" borderId="0"/>
    <xf numFmtId="0" fontId="38" fillId="0" borderId="0"/>
    <xf numFmtId="0" fontId="7" fillId="0" borderId="0"/>
    <xf numFmtId="0" fontId="7" fillId="0" borderId="0"/>
    <xf numFmtId="0" fontId="7" fillId="0" borderId="0"/>
    <xf numFmtId="0" fontId="7" fillId="0" borderId="0"/>
    <xf numFmtId="0" fontId="38" fillId="0" borderId="0"/>
    <xf numFmtId="0" fontId="38" fillId="0" borderId="0"/>
    <xf numFmtId="0" fontId="7" fillId="0" borderId="0"/>
    <xf numFmtId="0" fontId="7" fillId="0" borderId="0"/>
    <xf numFmtId="0" fontId="44" fillId="0" borderId="0"/>
    <xf numFmtId="0" fontId="7" fillId="0" borderId="0"/>
    <xf numFmtId="0" fontId="5" fillId="0" borderId="0"/>
    <xf numFmtId="0" fontId="7" fillId="0" borderId="0"/>
    <xf numFmtId="0" fontId="7" fillId="0" borderId="0"/>
    <xf numFmtId="0" fontId="2" fillId="0" borderId="0"/>
  </cellStyleXfs>
  <cellXfs count="292">
    <xf numFmtId="0" fontId="0" fillId="0" borderId="0" xfId="0"/>
    <xf numFmtId="169" fontId="5" fillId="0" borderId="0" xfId="0" applyNumberFormat="1" applyFont="1" applyAlignment="1" applyProtection="1">
      <alignment horizontal="right"/>
      <protection locked="0"/>
    </xf>
    <xf numFmtId="169" fontId="5" fillId="0" borderId="0" xfId="0" applyNumberFormat="1" applyFont="1" applyAlignment="1" applyProtection="1">
      <alignment horizontal="right" vertical="center" wrapText="1"/>
      <protection locked="0"/>
    </xf>
    <xf numFmtId="169" fontId="0" fillId="0" borderId="0" xfId="0" applyNumberFormat="1"/>
    <xf numFmtId="0" fontId="0" fillId="0" borderId="0" xfId="0" applyProtection="1">
      <protection locked="0"/>
    </xf>
    <xf numFmtId="169" fontId="0" fillId="0" borderId="0" xfId="0" applyNumberFormat="1" applyProtection="1">
      <protection locked="0"/>
    </xf>
    <xf numFmtId="0" fontId="11" fillId="0" borderId="0" xfId="10" applyFont="1" applyAlignment="1">
      <alignment horizontal="left" wrapText="1"/>
    </xf>
    <xf numFmtId="4" fontId="11" fillId="0" borderId="0" xfId="10" applyNumberFormat="1" applyFont="1" applyAlignment="1">
      <alignment vertical="center"/>
    </xf>
    <xf numFmtId="1" fontId="12" fillId="0" borderId="0" xfId="10" applyNumberFormat="1" applyFont="1" applyAlignment="1">
      <alignment horizontal="left" vertical="top"/>
    </xf>
    <xf numFmtId="0" fontId="11" fillId="0" borderId="0" xfId="10" applyFont="1" applyAlignment="1">
      <alignment vertical="top"/>
    </xf>
    <xf numFmtId="4" fontId="11" fillId="0" borderId="0" xfId="10" applyNumberFormat="1" applyFont="1" applyAlignment="1">
      <alignment horizontal="center"/>
    </xf>
    <xf numFmtId="4" fontId="11" fillId="0" borderId="0" xfId="10" applyNumberFormat="1" applyFont="1" applyAlignment="1">
      <alignment horizontal="right"/>
    </xf>
    <xf numFmtId="43" fontId="11" fillId="0" borderId="0" xfId="10" applyNumberFormat="1" applyFont="1"/>
    <xf numFmtId="4" fontId="16" fillId="0" borderId="0" xfId="10" applyNumberFormat="1" applyFont="1" applyAlignment="1">
      <alignment wrapText="1"/>
    </xf>
    <xf numFmtId="169" fontId="0" fillId="0" borderId="0" xfId="0" applyNumberFormat="1" applyAlignment="1" applyProtection="1">
      <alignment horizontal="right" wrapText="1"/>
      <protection locked="0"/>
    </xf>
    <xf numFmtId="169" fontId="5" fillId="0" borderId="0" xfId="0" applyNumberFormat="1" applyFont="1" applyAlignment="1" applyProtection="1">
      <alignment horizontal="left" wrapText="1"/>
      <protection locked="0"/>
    </xf>
    <xf numFmtId="169" fontId="5" fillId="0" borderId="0" xfId="0" applyNumberFormat="1" applyFont="1" applyAlignment="1" applyProtection="1">
      <alignment horizontal="center" vertical="center" wrapText="1"/>
      <protection locked="0"/>
    </xf>
    <xf numFmtId="169" fontId="5" fillId="0" borderId="0" xfId="1" applyNumberFormat="1" applyFont="1" applyBorder="1" applyAlignment="1" applyProtection="1">
      <alignment horizontal="left" vertical="top" wrapText="1"/>
      <protection locked="0"/>
    </xf>
    <xf numFmtId="169" fontId="5" fillId="0" borderId="0" xfId="1" applyNumberFormat="1" applyFont="1" applyBorder="1" applyAlignment="1" applyProtection="1">
      <alignment horizontal="left" vertical="top" wrapText="1"/>
    </xf>
    <xf numFmtId="0" fontId="29" fillId="2" borderId="0" xfId="2" applyFont="1" applyFill="1" applyAlignment="1" applyProtection="1">
      <alignment vertical="center"/>
    </xf>
    <xf numFmtId="0" fontId="22" fillId="2" borderId="0" xfId="2" applyFont="1" applyFill="1" applyAlignment="1" applyProtection="1">
      <alignment vertical="center"/>
    </xf>
    <xf numFmtId="169" fontId="25" fillId="2" borderId="0" xfId="2" applyNumberFormat="1" applyFont="1" applyFill="1" applyAlignment="1" applyProtection="1">
      <alignment horizontal="left" vertical="center"/>
    </xf>
    <xf numFmtId="0" fontId="0" fillId="0" borderId="0" xfId="0" applyProtection="1"/>
    <xf numFmtId="0" fontId="25" fillId="0" borderId="0" xfId="3" applyFont="1" applyAlignment="1" applyProtection="1">
      <alignment vertical="center"/>
    </xf>
    <xf numFmtId="169" fontId="25" fillId="0" borderId="0" xfId="2" applyNumberFormat="1" applyFont="1" applyProtection="1"/>
    <xf numFmtId="0" fontId="11" fillId="0" borderId="0" xfId="3" applyFont="1" applyAlignment="1" applyProtection="1">
      <alignment vertical="center"/>
    </xf>
    <xf numFmtId="169" fontId="11" fillId="0" borderId="0" xfId="2" applyNumberFormat="1" applyFont="1" applyProtection="1"/>
    <xf numFmtId="0" fontId="21" fillId="0" borderId="0" xfId="0" applyFont="1" applyAlignment="1" applyProtection="1">
      <alignment horizontal="left" vertical="top"/>
    </xf>
    <xf numFmtId="0" fontId="23" fillId="0" borderId="0" xfId="0" applyFont="1" applyAlignment="1" applyProtection="1">
      <alignment horizontal="center"/>
    </xf>
    <xf numFmtId="166" fontId="27" fillId="0" borderId="0" xfId="0" applyNumberFormat="1" applyFont="1" applyAlignment="1" applyProtection="1">
      <alignment horizontal="right" wrapText="1"/>
    </xf>
    <xf numFmtId="166" fontId="28" fillId="0" borderId="0" xfId="0" applyNumberFormat="1" applyFont="1" applyAlignment="1" applyProtection="1">
      <alignment horizontal="right" wrapText="1"/>
    </xf>
    <xf numFmtId="169" fontId="28" fillId="0" borderId="0" xfId="0" applyNumberFormat="1" applyFont="1" applyAlignment="1" applyProtection="1">
      <alignment horizontal="left" vertical="top" wrapText="1"/>
    </xf>
    <xf numFmtId="0" fontId="21" fillId="2" borderId="0" xfId="0" applyFont="1" applyFill="1" applyAlignment="1" applyProtection="1">
      <alignment horizontal="left" vertical="top"/>
    </xf>
    <xf numFmtId="0" fontId="21" fillId="2" borderId="0" xfId="0" applyFont="1" applyFill="1" applyAlignment="1" applyProtection="1">
      <alignment horizontal="left" vertical="center" wrapText="1"/>
    </xf>
    <xf numFmtId="0" fontId="0" fillId="0" borderId="0" xfId="0" applyAlignment="1" applyProtection="1">
      <alignment horizontal="left" vertical="top"/>
    </xf>
    <xf numFmtId="169" fontId="0" fillId="0" borderId="0" xfId="0" applyNumberFormat="1" applyProtection="1"/>
    <xf numFmtId="0" fontId="10" fillId="0" borderId="0" xfId="0" applyFont="1" applyAlignment="1" applyProtection="1">
      <alignment horizontal="left" vertical="top"/>
    </xf>
    <xf numFmtId="0" fontId="22" fillId="0" borderId="0" xfId="0" applyFont="1" applyAlignment="1" applyProtection="1">
      <alignment horizontal="left" vertical="center" wrapText="1"/>
    </xf>
    <xf numFmtId="0" fontId="40" fillId="0" borderId="0" xfId="0" applyFont="1" applyProtection="1"/>
    <xf numFmtId="0" fontId="11" fillId="0" borderId="0" xfId="0" quotePrefix="1" applyFont="1" applyBorder="1" applyAlignment="1" applyProtection="1">
      <alignment horizontal="left" vertical="top" wrapText="1"/>
    </xf>
    <xf numFmtId="0" fontId="11" fillId="0" borderId="0" xfId="0" applyFont="1" applyBorder="1" applyAlignment="1" applyProtection="1">
      <alignment horizontal="center"/>
    </xf>
    <xf numFmtId="2" fontId="11" fillId="0" borderId="0" xfId="0" applyNumberFormat="1" applyFont="1" applyBorder="1" applyAlignment="1" applyProtection="1">
      <alignment horizontal="center"/>
    </xf>
    <xf numFmtId="169" fontId="0" fillId="0" borderId="0" xfId="0" applyNumberFormat="1" applyFont="1" applyBorder="1" applyAlignment="1" applyProtection="1">
      <alignment horizontal="right" wrapText="1"/>
    </xf>
    <xf numFmtId="169" fontId="0" fillId="0" borderId="0" xfId="0" applyNumberFormat="1" applyFont="1" applyBorder="1" applyAlignment="1" applyProtection="1">
      <alignment horizontal="center" vertical="top" wrapText="1"/>
    </xf>
    <xf numFmtId="0" fontId="12" fillId="0" borderId="0" xfId="0" applyFont="1" applyFill="1" applyBorder="1" applyAlignment="1" applyProtection="1">
      <alignment horizontal="left" vertical="top" wrapText="1"/>
    </xf>
    <xf numFmtId="169" fontId="13" fillId="0" borderId="0" xfId="0" applyNumberFormat="1" applyFont="1" applyBorder="1" applyAlignment="1" applyProtection="1">
      <alignment horizontal="center" vertical="top" wrapText="1"/>
    </xf>
    <xf numFmtId="0" fontId="11" fillId="0" borderId="0" xfId="0" quotePrefix="1" applyFont="1" applyBorder="1" applyAlignment="1" applyProtection="1">
      <alignment horizontal="left" wrapText="1"/>
    </xf>
    <xf numFmtId="169" fontId="0" fillId="0" borderId="0" xfId="0" applyNumberFormat="1" applyFont="1" applyBorder="1" applyAlignment="1" applyProtection="1">
      <alignment horizontal="right" wrapText="1"/>
      <protection locked="0"/>
    </xf>
    <xf numFmtId="0" fontId="0" fillId="0" borderId="0" xfId="0" applyAlignment="1" applyProtection="1">
      <alignment vertical="top"/>
    </xf>
    <xf numFmtId="0" fontId="11" fillId="0" borderId="0" xfId="0" applyFont="1" applyBorder="1" applyAlignment="1" applyProtection="1">
      <alignment horizontal="left" vertical="top" wrapText="1"/>
    </xf>
    <xf numFmtId="0" fontId="42" fillId="0" borderId="0" xfId="0" applyFont="1" applyBorder="1" applyAlignment="1" applyProtection="1">
      <alignment horizontal="center"/>
    </xf>
    <xf numFmtId="169" fontId="1" fillId="0" borderId="0" xfId="0" applyNumberFormat="1" applyFont="1" applyBorder="1" applyAlignment="1" applyProtection="1">
      <alignment horizontal="right"/>
      <protection locked="0"/>
    </xf>
    <xf numFmtId="169" fontId="1" fillId="0" borderId="0" xfId="0" applyNumberFormat="1" applyFont="1" applyBorder="1" applyAlignment="1" applyProtection="1">
      <alignment horizontal="center" wrapText="1"/>
    </xf>
    <xf numFmtId="4" fontId="11" fillId="0" borderId="0" xfId="0" applyNumberFormat="1" applyFont="1" applyBorder="1" applyAlignment="1" applyProtection="1">
      <alignment horizontal="right"/>
    </xf>
    <xf numFmtId="0" fontId="11" fillId="0" borderId="0" xfId="0" applyFont="1" applyBorder="1" applyAlignment="1" applyProtection="1">
      <alignment horizontal="left" vertical="top"/>
    </xf>
    <xf numFmtId="0" fontId="12" fillId="0" borderId="0" xfId="0" applyFont="1" applyBorder="1" applyAlignment="1" applyProtection="1">
      <alignment horizontal="center"/>
    </xf>
    <xf numFmtId="166" fontId="12" fillId="0" borderId="0" xfId="0" applyNumberFormat="1" applyFont="1" applyBorder="1" applyAlignment="1" applyProtection="1">
      <alignment horizontal="right" wrapText="1"/>
    </xf>
    <xf numFmtId="169" fontId="0" fillId="0" borderId="0" xfId="0" applyNumberFormat="1" applyFont="1" applyBorder="1" applyAlignment="1" applyProtection="1">
      <alignment horizontal="right"/>
      <protection locked="0"/>
    </xf>
    <xf numFmtId="169" fontId="0" fillId="0" borderId="0" xfId="0" applyNumberFormat="1" applyFont="1" applyBorder="1" applyAlignment="1" applyProtection="1">
      <alignment horizontal="center" wrapText="1"/>
    </xf>
    <xf numFmtId="0" fontId="12" fillId="2" borderId="0" xfId="2" applyFont="1" applyFill="1" applyAlignment="1" applyProtection="1">
      <alignment vertical="center"/>
    </xf>
    <xf numFmtId="169" fontId="12" fillId="2" borderId="0" xfId="2" applyNumberFormat="1" applyFont="1" applyFill="1" applyAlignment="1" applyProtection="1">
      <alignment vertical="center"/>
    </xf>
    <xf numFmtId="169" fontId="11" fillId="2" borderId="0" xfId="2" applyNumberFormat="1" applyFont="1" applyFill="1" applyAlignment="1" applyProtection="1">
      <alignment horizontal="center" vertical="center"/>
    </xf>
    <xf numFmtId="0" fontId="5" fillId="0" borderId="0" xfId="0" applyFont="1" applyProtection="1"/>
    <xf numFmtId="169" fontId="11" fillId="0" borderId="0" xfId="3" applyNumberFormat="1" applyFont="1" applyAlignment="1" applyProtection="1">
      <alignment vertical="center"/>
    </xf>
    <xf numFmtId="169" fontId="11" fillId="0" borderId="0" xfId="2" applyNumberFormat="1" applyFont="1" applyAlignment="1" applyProtection="1">
      <alignment horizontal="center"/>
    </xf>
    <xf numFmtId="169" fontId="13" fillId="0" borderId="0" xfId="0" applyNumberFormat="1" applyFont="1" applyAlignment="1" applyProtection="1">
      <alignment horizontal="center" vertical="top" wrapText="1"/>
    </xf>
    <xf numFmtId="49" fontId="14" fillId="0" borderId="0" xfId="0" applyNumberFormat="1" applyFont="1" applyAlignment="1" applyProtection="1">
      <alignment horizontal="left" vertical="top" wrapText="1"/>
    </xf>
    <xf numFmtId="0" fontId="14" fillId="0" borderId="0" xfId="0" applyFont="1" applyAlignment="1" applyProtection="1">
      <alignment horizontal="left" vertical="top" wrapText="1"/>
    </xf>
    <xf numFmtId="0" fontId="14" fillId="0" borderId="0" xfId="0" applyFont="1" applyAlignment="1" applyProtection="1">
      <alignment horizontal="center"/>
    </xf>
    <xf numFmtId="164" fontId="15" fillId="0" borderId="0" xfId="0" applyNumberFormat="1" applyFont="1" applyAlignment="1" applyProtection="1">
      <alignment horizontal="right" wrapText="1"/>
    </xf>
    <xf numFmtId="169" fontId="13" fillId="0" borderId="0" xfId="0" applyNumberFormat="1" applyFont="1" applyAlignment="1" applyProtection="1">
      <alignment horizontal="right" wrapText="1"/>
    </xf>
    <xf numFmtId="0" fontId="14" fillId="0" borderId="0" xfId="0" applyFont="1" applyAlignment="1" applyProtection="1">
      <alignment horizontal="left" vertical="top"/>
    </xf>
    <xf numFmtId="166" fontId="15" fillId="0" borderId="0" xfId="0" applyNumberFormat="1" applyFont="1" applyAlignment="1" applyProtection="1">
      <alignment horizontal="right" wrapText="1"/>
    </xf>
    <xf numFmtId="0" fontId="10" fillId="3" borderId="0" xfId="0" applyFont="1" applyFill="1" applyAlignment="1" applyProtection="1">
      <alignment horizontal="center" vertical="center" wrapText="1"/>
    </xf>
    <xf numFmtId="167" fontId="10" fillId="3" borderId="0" xfId="0" applyNumberFormat="1" applyFont="1" applyFill="1" applyAlignment="1" applyProtection="1">
      <alignment horizontal="center" vertical="center" wrapText="1"/>
    </xf>
    <xf numFmtId="169" fontId="9" fillId="3" borderId="0" xfId="0" applyNumberFormat="1" applyFont="1" applyFill="1" applyAlignment="1" applyProtection="1">
      <alignment horizontal="center" vertical="center" wrapText="1"/>
    </xf>
    <xf numFmtId="0" fontId="30" fillId="3" borderId="0" xfId="0" applyFont="1" applyFill="1" applyAlignment="1" applyProtection="1">
      <alignment horizontal="left" vertical="center"/>
    </xf>
    <xf numFmtId="0" fontId="30" fillId="3" borderId="0" xfId="0" applyFont="1" applyFill="1" applyAlignment="1" applyProtection="1">
      <alignment horizontal="left" vertical="center" wrapText="1"/>
    </xf>
    <xf numFmtId="0" fontId="30" fillId="3" borderId="0" xfId="0" applyFont="1" applyFill="1" applyAlignment="1" applyProtection="1">
      <alignment horizontal="center" vertical="center"/>
    </xf>
    <xf numFmtId="166" fontId="31" fillId="3" borderId="0" xfId="0" applyNumberFormat="1" applyFont="1" applyFill="1" applyAlignment="1" applyProtection="1">
      <alignment horizontal="right" vertical="center" wrapText="1"/>
    </xf>
    <xf numFmtId="169" fontId="32" fillId="3" borderId="0" xfId="0" applyNumberFormat="1" applyFont="1" applyFill="1" applyAlignment="1" applyProtection="1">
      <alignment horizontal="right" vertical="center" wrapText="1"/>
    </xf>
    <xf numFmtId="169" fontId="33" fillId="3" borderId="0" xfId="0" applyNumberFormat="1" applyFont="1" applyFill="1" applyAlignment="1" applyProtection="1">
      <alignment horizontal="center" vertical="center" wrapText="1"/>
    </xf>
    <xf numFmtId="0" fontId="34" fillId="0" borderId="0" xfId="0" applyFont="1" applyProtection="1"/>
    <xf numFmtId="169" fontId="9" fillId="0" borderId="0" xfId="0" applyNumberFormat="1" applyFont="1" applyAlignment="1" applyProtection="1">
      <alignment horizontal="center" vertical="center" wrapText="1"/>
    </xf>
    <xf numFmtId="169" fontId="5" fillId="0" borderId="0" xfId="0" applyNumberFormat="1" applyFont="1" applyAlignment="1" applyProtection="1">
      <alignment horizontal="right"/>
    </xf>
    <xf numFmtId="169" fontId="5" fillId="0" borderId="0" xfId="0" applyNumberFormat="1" applyFont="1" applyAlignment="1" applyProtection="1">
      <alignment horizontal="center" wrapText="1"/>
    </xf>
    <xf numFmtId="0" fontId="35" fillId="3" borderId="0" xfId="0" applyFont="1" applyFill="1" applyAlignment="1" applyProtection="1">
      <alignment horizontal="left" vertical="center"/>
    </xf>
    <xf numFmtId="0" fontId="30" fillId="3" borderId="0" xfId="0" applyFont="1" applyFill="1" applyAlignment="1" applyProtection="1">
      <alignment vertical="center" wrapText="1"/>
    </xf>
    <xf numFmtId="0" fontId="35" fillId="3" borderId="0" xfId="0" applyFont="1" applyFill="1" applyAlignment="1" applyProtection="1">
      <alignment horizontal="center" vertical="center"/>
    </xf>
    <xf numFmtId="166" fontId="36" fillId="3" borderId="0" xfId="0" applyNumberFormat="1" applyFont="1" applyFill="1" applyAlignment="1" applyProtection="1">
      <alignment horizontal="right" vertical="center" wrapText="1"/>
    </xf>
    <xf numFmtId="169" fontId="37" fillId="3" borderId="0" xfId="0" applyNumberFormat="1" applyFont="1" applyFill="1" applyAlignment="1" applyProtection="1">
      <alignment horizontal="right" vertical="center" wrapText="1"/>
    </xf>
    <xf numFmtId="169" fontId="33" fillId="0" borderId="0" xfId="0" applyNumberFormat="1" applyFont="1" applyAlignment="1" applyProtection="1">
      <alignment horizontal="center" vertical="center" wrapText="1"/>
    </xf>
    <xf numFmtId="0" fontId="11" fillId="0" borderId="0" xfId="0" applyFont="1" applyAlignment="1" applyProtection="1">
      <alignment horizontal="left" vertical="top" wrapText="1"/>
    </xf>
    <xf numFmtId="169" fontId="0" fillId="0" borderId="0" xfId="0" applyNumberFormat="1" applyAlignment="1" applyProtection="1">
      <alignment horizontal="right" wrapText="1"/>
    </xf>
    <xf numFmtId="169" fontId="0" fillId="0" borderId="0" xfId="0" applyNumberFormat="1" applyAlignment="1" applyProtection="1">
      <alignment horizontal="center" vertical="top" wrapText="1"/>
    </xf>
    <xf numFmtId="0" fontId="30" fillId="0" borderId="0" xfId="0" applyFont="1" applyAlignment="1" applyProtection="1">
      <alignment horizontal="left" vertical="center"/>
    </xf>
    <xf numFmtId="0" fontId="30" fillId="0" borderId="0" xfId="0" applyFont="1" applyAlignment="1" applyProtection="1">
      <alignment horizontal="left" vertical="center" wrapText="1"/>
    </xf>
    <xf numFmtId="0" fontId="30" fillId="0" borderId="0" xfId="0" applyFont="1" applyAlignment="1" applyProtection="1">
      <alignment horizontal="center" vertical="center"/>
    </xf>
    <xf numFmtId="166" fontId="31" fillId="0" borderId="0" xfId="0" applyNumberFormat="1" applyFont="1" applyAlignment="1" applyProtection="1">
      <alignment horizontal="right" vertical="center" wrapText="1"/>
    </xf>
    <xf numFmtId="169" fontId="32" fillId="0" borderId="0" xfId="0" applyNumberFormat="1" applyFont="1" applyAlignment="1" applyProtection="1">
      <alignment horizontal="right" vertical="center" wrapText="1"/>
    </xf>
    <xf numFmtId="0" fontId="11" fillId="0" borderId="0" xfId="0" applyFont="1" applyAlignment="1" applyProtection="1">
      <alignment horizontal="center"/>
    </xf>
    <xf numFmtId="0" fontId="17" fillId="0" borderId="0" xfId="0" applyFont="1" applyAlignment="1" applyProtection="1">
      <alignment horizontal="center"/>
    </xf>
    <xf numFmtId="0" fontId="11" fillId="0" borderId="0" xfId="0" applyFont="1" applyAlignment="1" applyProtection="1">
      <alignment horizontal="left" vertical="top"/>
    </xf>
    <xf numFmtId="166" fontId="11" fillId="0" borderId="0" xfId="0" applyNumberFormat="1" applyFont="1" applyAlignment="1" applyProtection="1">
      <alignment horizontal="right" wrapText="1"/>
    </xf>
    <xf numFmtId="0" fontId="12" fillId="0" borderId="0" xfId="0" applyFont="1" applyAlignment="1" applyProtection="1">
      <alignment horizontal="center"/>
    </xf>
    <xf numFmtId="166" fontId="12" fillId="0" borderId="0" xfId="0" applyNumberFormat="1" applyFont="1" applyAlignment="1" applyProtection="1">
      <alignment horizontal="right" wrapText="1"/>
    </xf>
    <xf numFmtId="169" fontId="16" fillId="0" borderId="0" xfId="0" applyNumberFormat="1" applyFont="1" applyAlignment="1" applyProtection="1">
      <alignment horizontal="right" wrapText="1"/>
    </xf>
    <xf numFmtId="0" fontId="5" fillId="0" borderId="0" xfId="0" applyFont="1" applyAlignment="1" applyProtection="1">
      <alignment horizontal="center"/>
    </xf>
    <xf numFmtId="0" fontId="0" fillId="0" borderId="0" xfId="0" applyAlignment="1" applyProtection="1">
      <alignment horizontal="left" vertical="top" wrapText="1"/>
    </xf>
    <xf numFmtId="0" fontId="0" fillId="0" borderId="0" xfId="0" applyAlignment="1" applyProtection="1">
      <alignment horizontal="center"/>
    </xf>
    <xf numFmtId="0" fontId="14" fillId="0" borderId="0" xfId="0" applyFont="1" applyAlignment="1" applyProtection="1">
      <alignment horizontal="left" vertical="center"/>
    </xf>
    <xf numFmtId="0" fontId="10" fillId="0" borderId="0" xfId="0" applyFont="1" applyAlignment="1" applyProtection="1">
      <alignment vertical="center" wrapText="1"/>
    </xf>
    <xf numFmtId="0" fontId="14" fillId="0" borderId="0" xfId="0" applyFont="1" applyAlignment="1" applyProtection="1">
      <alignment horizontal="center" vertical="center"/>
    </xf>
    <xf numFmtId="166" fontId="5" fillId="0" borderId="0" xfId="0" applyNumberFormat="1" applyFont="1" applyAlignment="1" applyProtection="1">
      <alignment horizontal="right" vertical="center" wrapText="1"/>
    </xf>
    <xf numFmtId="0" fontId="17" fillId="0" borderId="0" xfId="0" applyFont="1" applyAlignment="1" applyProtection="1">
      <alignment horizontal="left" vertical="top"/>
    </xf>
    <xf numFmtId="0" fontId="18" fillId="0" borderId="0" xfId="0" applyFont="1" applyAlignment="1" applyProtection="1">
      <alignment vertical="top" wrapText="1"/>
    </xf>
    <xf numFmtId="0" fontId="12" fillId="0" borderId="0" xfId="0" applyFont="1" applyAlignment="1" applyProtection="1">
      <alignment horizontal="left" vertical="top"/>
    </xf>
    <xf numFmtId="169" fontId="19" fillId="0" borderId="0" xfId="0" applyNumberFormat="1" applyFont="1" applyAlignment="1" applyProtection="1">
      <alignment horizontal="right" wrapText="1"/>
    </xf>
    <xf numFmtId="169" fontId="12" fillId="0" borderId="0" xfId="0" applyNumberFormat="1" applyFont="1" applyAlignment="1" applyProtection="1">
      <alignment horizontal="center" vertical="top" wrapText="1"/>
    </xf>
    <xf numFmtId="166" fontId="5" fillId="0" borderId="0" xfId="0" applyNumberFormat="1" applyFont="1" applyAlignment="1" applyProtection="1">
      <alignment horizontal="right" wrapText="1"/>
    </xf>
    <xf numFmtId="0" fontId="5" fillId="0" borderId="0" xfId="0" applyFont="1" applyAlignment="1" applyProtection="1">
      <alignment wrapText="1"/>
    </xf>
    <xf numFmtId="169" fontId="5" fillId="0" borderId="0" xfId="0" applyNumberFormat="1" applyFont="1" applyAlignment="1" applyProtection="1">
      <alignment wrapText="1"/>
    </xf>
    <xf numFmtId="0" fontId="5" fillId="0" borderId="0" xfId="0" applyFont="1" applyAlignment="1" applyProtection="1">
      <alignment horizontal="left" vertical="top" wrapText="1"/>
    </xf>
    <xf numFmtId="0" fontId="0" fillId="0" borderId="0" xfId="0" applyFont="1" applyAlignment="1" applyProtection="1">
      <alignment horizontal="center"/>
    </xf>
    <xf numFmtId="0" fontId="11" fillId="0" borderId="0" xfId="0" applyFont="1" applyAlignment="1" applyProtection="1">
      <alignment vertical="top" wrapText="1"/>
    </xf>
    <xf numFmtId="0" fontId="0" fillId="0" borderId="0" xfId="0" applyFont="1" applyAlignment="1" applyProtection="1">
      <alignment horizontal="left" vertical="top" wrapText="1"/>
    </xf>
    <xf numFmtId="0" fontId="33" fillId="3" borderId="0" xfId="0" applyFont="1" applyFill="1" applyAlignment="1" applyProtection="1">
      <alignment horizontal="left" vertical="center" wrapText="1"/>
    </xf>
    <xf numFmtId="165" fontId="5" fillId="0" borderId="0" xfId="0" applyNumberFormat="1" applyFont="1" applyAlignment="1" applyProtection="1">
      <alignment horizontal="justify" vertical="top" wrapText="1"/>
    </xf>
    <xf numFmtId="0" fontId="14" fillId="0" borderId="0" xfId="0" applyFont="1" applyAlignment="1" applyProtection="1">
      <alignment horizontal="center" vertical="top" wrapText="1"/>
    </xf>
    <xf numFmtId="167" fontId="14" fillId="0" borderId="0" xfId="0" applyNumberFormat="1" applyFont="1" applyAlignment="1" applyProtection="1">
      <alignment horizontal="center" wrapText="1"/>
    </xf>
    <xf numFmtId="169" fontId="20" fillId="0" borderId="0" xfId="0" applyNumberFormat="1" applyFont="1" applyAlignment="1" applyProtection="1">
      <alignment horizontal="center" vertical="top" wrapText="1"/>
    </xf>
    <xf numFmtId="0" fontId="9" fillId="0" borderId="0" xfId="0" applyFont="1" applyAlignment="1" applyProtection="1">
      <alignment wrapText="1"/>
    </xf>
    <xf numFmtId="169" fontId="9" fillId="0" borderId="0" xfId="0" applyNumberFormat="1" applyFont="1" applyAlignment="1" applyProtection="1">
      <alignment wrapText="1"/>
    </xf>
    <xf numFmtId="169" fontId="9" fillId="0" borderId="0" xfId="0" applyNumberFormat="1" applyFont="1" applyAlignment="1" applyProtection="1">
      <alignment horizontal="center" wrapText="1"/>
    </xf>
    <xf numFmtId="0" fontId="14" fillId="0" borderId="0" xfId="0" applyFont="1" applyAlignment="1" applyProtection="1">
      <alignment horizontal="left"/>
    </xf>
    <xf numFmtId="168" fontId="14" fillId="0" borderId="0" xfId="0" applyNumberFormat="1" applyFont="1" applyAlignment="1" applyProtection="1">
      <alignment horizontal="left"/>
    </xf>
    <xf numFmtId="169" fontId="5" fillId="0" borderId="0" xfId="0" applyNumberFormat="1" applyFont="1" applyAlignment="1" applyProtection="1">
      <alignment horizontal="left" wrapText="1"/>
    </xf>
    <xf numFmtId="4" fontId="11" fillId="0" borderId="0" xfId="0" applyNumberFormat="1" applyFont="1" applyAlignment="1" applyProtection="1">
      <alignment horizontal="right"/>
    </xf>
    <xf numFmtId="168" fontId="14" fillId="0" borderId="0" xfId="0" applyNumberFormat="1" applyFont="1" applyAlignment="1" applyProtection="1">
      <alignment horizontal="center" vertical="center"/>
    </xf>
    <xf numFmtId="169" fontId="5" fillId="0" borderId="0" xfId="0" applyNumberFormat="1" applyFont="1" applyAlignment="1" applyProtection="1">
      <alignment horizontal="center" vertical="center" wrapText="1"/>
    </xf>
    <xf numFmtId="0" fontId="5" fillId="0" borderId="0" xfId="0" applyFont="1" applyAlignment="1" applyProtection="1">
      <alignment horizontal="right" vertical="top" wrapText="1"/>
    </xf>
    <xf numFmtId="0" fontId="16" fillId="0" borderId="0" xfId="0" applyFont="1" applyAlignment="1" applyProtection="1">
      <alignment horizontal="left"/>
    </xf>
    <xf numFmtId="164" fontId="16" fillId="0" borderId="0" xfId="0" applyNumberFormat="1" applyFont="1" applyAlignment="1" applyProtection="1">
      <alignment horizontal="left" wrapText="1"/>
    </xf>
    <xf numFmtId="169" fontId="13" fillId="0" borderId="0" xfId="0" applyNumberFormat="1" applyFont="1" applyAlignment="1" applyProtection="1">
      <alignment horizontal="left" vertical="top" wrapText="1"/>
    </xf>
    <xf numFmtId="0" fontId="5" fillId="0" borderId="0" xfId="0" applyFont="1" applyAlignment="1" applyProtection="1">
      <alignment horizontal="left"/>
    </xf>
    <xf numFmtId="164" fontId="5" fillId="0" borderId="0" xfId="0" applyNumberFormat="1" applyFont="1" applyAlignment="1" applyProtection="1">
      <alignment horizontal="left" wrapText="1"/>
    </xf>
    <xf numFmtId="169" fontId="5" fillId="0" borderId="0" xfId="0" applyNumberFormat="1" applyFont="1" applyAlignment="1" applyProtection="1">
      <alignment horizontal="center" vertical="top" wrapText="1"/>
    </xf>
    <xf numFmtId="0" fontId="16" fillId="0" borderId="0" xfId="0" applyFont="1" applyAlignment="1" applyProtection="1">
      <alignment horizontal="left" vertical="top"/>
    </xf>
    <xf numFmtId="0" fontId="0" fillId="0" borderId="0" xfId="0" applyFont="1" applyAlignment="1" applyProtection="1">
      <alignment horizontal="left"/>
    </xf>
    <xf numFmtId="169" fontId="5" fillId="0" borderId="0" xfId="0" applyNumberFormat="1" applyFont="1" applyProtection="1"/>
    <xf numFmtId="169" fontId="5" fillId="0" borderId="0" xfId="0" applyNumberFormat="1" applyFont="1" applyAlignment="1" applyProtection="1">
      <alignment horizontal="center"/>
    </xf>
    <xf numFmtId="169" fontId="16" fillId="0" borderId="0" xfId="0" applyNumberFormat="1" applyFont="1" applyAlignment="1" applyProtection="1">
      <alignment horizontal="right" wrapText="1"/>
      <protection locked="0"/>
    </xf>
    <xf numFmtId="0" fontId="11" fillId="0" borderId="0" xfId="0" applyFont="1" applyAlignment="1" applyProtection="1">
      <alignment horizontal="right" vertical="top" wrapText="1"/>
    </xf>
    <xf numFmtId="0" fontId="11" fillId="0" borderId="0" xfId="0" quotePrefix="1" applyFont="1" applyAlignment="1" applyProtection="1">
      <alignment horizontal="left" wrapText="1"/>
    </xf>
    <xf numFmtId="2" fontId="11" fillId="0" borderId="0" xfId="0" applyNumberFormat="1" applyFont="1" applyAlignment="1" applyProtection="1">
      <alignment horizontal="center"/>
    </xf>
    <xf numFmtId="0" fontId="30" fillId="0" borderId="0" xfId="0" applyFont="1" applyFill="1" applyAlignment="1" applyProtection="1">
      <alignment horizontal="left" vertical="center"/>
    </xf>
    <xf numFmtId="0" fontId="30" fillId="0" borderId="0" xfId="0" applyFont="1" applyFill="1" applyAlignment="1" applyProtection="1">
      <alignment horizontal="left" vertical="center" wrapText="1"/>
    </xf>
    <xf numFmtId="0" fontId="30" fillId="0" borderId="0" xfId="0" applyFont="1" applyFill="1" applyAlignment="1" applyProtection="1">
      <alignment horizontal="center" vertical="center"/>
    </xf>
    <xf numFmtId="166" fontId="31" fillId="0" borderId="0" xfId="0" applyNumberFormat="1" applyFont="1" applyFill="1" applyAlignment="1" applyProtection="1">
      <alignment horizontal="right" vertical="center" wrapText="1"/>
    </xf>
    <xf numFmtId="169" fontId="32" fillId="0" borderId="0" xfId="0" applyNumberFormat="1" applyFont="1" applyFill="1" applyAlignment="1" applyProtection="1">
      <alignment horizontal="right" vertical="center" wrapText="1"/>
    </xf>
    <xf numFmtId="169" fontId="33" fillId="0" borderId="0" xfId="0" applyNumberFormat="1" applyFont="1" applyFill="1" applyAlignment="1" applyProtection="1">
      <alignment horizontal="center" vertical="center" wrapText="1"/>
    </xf>
    <xf numFmtId="0" fontId="42" fillId="0" borderId="0" xfId="0" applyFont="1" applyAlignment="1" applyProtection="1">
      <alignment horizontal="center"/>
    </xf>
    <xf numFmtId="169" fontId="3" fillId="0" borderId="0" xfId="0" applyNumberFormat="1" applyFont="1" applyAlignment="1" applyProtection="1">
      <alignment horizontal="center" wrapText="1"/>
    </xf>
    <xf numFmtId="16" fontId="0" fillId="0" borderId="0" xfId="0" applyNumberFormat="1" applyAlignment="1" applyProtection="1">
      <alignment horizontal="left" vertical="top"/>
    </xf>
    <xf numFmtId="169" fontId="16" fillId="0" borderId="0" xfId="0" applyNumberFormat="1" applyFont="1" applyBorder="1" applyAlignment="1" applyProtection="1">
      <alignment horizontal="right" wrapText="1"/>
      <protection locked="0"/>
    </xf>
    <xf numFmtId="2" fontId="47" fillId="0" borderId="0" xfId="0" applyNumberFormat="1" applyFont="1" applyBorder="1" applyAlignment="1" applyProtection="1">
      <alignment horizontal="left"/>
    </xf>
    <xf numFmtId="2" fontId="48" fillId="0" borderId="0" xfId="0" applyNumberFormat="1" applyFont="1" applyBorder="1" applyAlignment="1" applyProtection="1">
      <alignment horizontal="left" wrapText="1"/>
    </xf>
    <xf numFmtId="2" fontId="49" fillId="0" borderId="0" xfId="0" applyNumberFormat="1" applyFont="1" applyBorder="1" applyAlignment="1" applyProtection="1">
      <alignment horizontal="left" wrapText="1"/>
    </xf>
    <xf numFmtId="0" fontId="9" fillId="0" borderId="0" xfId="0" applyFont="1" applyAlignment="1" applyProtection="1">
      <alignment horizontal="left" vertical="top" wrapText="1"/>
    </xf>
    <xf numFmtId="0" fontId="10" fillId="0" borderId="0" xfId="0" applyFont="1" applyAlignment="1" applyProtection="1">
      <alignment horizontal="left" vertical="top" wrapText="1"/>
    </xf>
    <xf numFmtId="0" fontId="12" fillId="0" borderId="0" xfId="0" applyFont="1" applyAlignment="1" applyProtection="1">
      <alignment vertical="top" wrapText="1"/>
    </xf>
    <xf numFmtId="165" fontId="9" fillId="0" borderId="0" xfId="0" applyNumberFormat="1" applyFont="1" applyAlignment="1" applyProtection="1">
      <alignment horizontal="justify" vertical="top" wrapText="1"/>
    </xf>
    <xf numFmtId="169" fontId="9" fillId="0" borderId="0" xfId="0" applyNumberFormat="1" applyFont="1" applyAlignment="1" applyProtection="1">
      <alignment wrapText="1"/>
      <protection locked="0"/>
    </xf>
    <xf numFmtId="169" fontId="13" fillId="0" borderId="0" xfId="0" applyNumberFormat="1" applyFont="1" applyAlignment="1" applyProtection="1">
      <alignment horizontal="left" vertical="top" wrapText="1"/>
      <protection locked="0"/>
    </xf>
    <xf numFmtId="169" fontId="3" fillId="0" borderId="0" xfId="0" applyNumberFormat="1" applyFont="1" applyAlignment="1" applyProtection="1">
      <alignment horizontal="right"/>
    </xf>
    <xf numFmtId="49" fontId="50" fillId="0" borderId="0" xfId="0" applyNumberFormat="1" applyFont="1" applyAlignment="1" applyProtection="1">
      <alignment horizontal="center" vertical="top"/>
    </xf>
    <xf numFmtId="0" fontId="50" fillId="0" borderId="0" xfId="0" applyFont="1" applyBorder="1" applyProtection="1"/>
    <xf numFmtId="0" fontId="51" fillId="0" borderId="0" xfId="0" applyFont="1" applyBorder="1" applyAlignment="1" applyProtection="1">
      <alignment horizontal="center"/>
    </xf>
    <xf numFmtId="49" fontId="50" fillId="4" borderId="1" xfId="0" applyNumberFormat="1" applyFont="1" applyFill="1" applyBorder="1" applyAlignment="1" applyProtection="1">
      <alignment horizontal="center" vertical="top"/>
    </xf>
    <xf numFmtId="0" fontId="50" fillId="4" borderId="1" xfId="0" applyFont="1" applyFill="1" applyBorder="1" applyAlignment="1" applyProtection="1">
      <alignment horizontal="center"/>
    </xf>
    <xf numFmtId="0" fontId="50" fillId="0" borderId="0" xfId="0" applyFont="1" applyAlignment="1" applyProtection="1">
      <alignment wrapText="1"/>
    </xf>
    <xf numFmtId="0" fontId="50" fillId="0" borderId="0" xfId="0" applyFont="1" applyAlignment="1" applyProtection="1">
      <alignment horizontal="center"/>
    </xf>
    <xf numFmtId="2" fontId="50" fillId="0" borderId="0" xfId="0" applyNumberFormat="1" applyFont="1" applyAlignment="1" applyProtection="1">
      <alignment horizontal="center"/>
    </xf>
    <xf numFmtId="49" fontId="50" fillId="0" borderId="2" xfId="0" applyNumberFormat="1" applyFont="1" applyBorder="1" applyAlignment="1" applyProtection="1">
      <alignment horizontal="center" vertical="top"/>
    </xf>
    <xf numFmtId="0" fontId="50" fillId="0" borderId="3" xfId="0" applyFont="1" applyBorder="1" applyProtection="1"/>
    <xf numFmtId="0" fontId="51" fillId="0" borderId="3" xfId="0" applyFont="1" applyBorder="1" applyAlignment="1" applyProtection="1">
      <alignment horizontal="center"/>
    </xf>
    <xf numFmtId="2" fontId="51" fillId="0" borderId="3" xfId="0" applyNumberFormat="1" applyFont="1" applyBorder="1" applyAlignment="1" applyProtection="1">
      <alignment horizontal="center"/>
    </xf>
    <xf numFmtId="2" fontId="51" fillId="0" borderId="4" xfId="0" applyNumberFormat="1" applyFont="1" applyBorder="1" applyAlignment="1" applyProtection="1">
      <alignment horizontal="center"/>
    </xf>
    <xf numFmtId="49" fontId="50" fillId="0" borderId="0" xfId="0" applyNumberFormat="1" applyFont="1" applyBorder="1" applyAlignment="1" applyProtection="1">
      <alignment horizontal="center" vertical="top"/>
    </xf>
    <xf numFmtId="0" fontId="50" fillId="0" borderId="0" xfId="0" applyFont="1" applyProtection="1"/>
    <xf numFmtId="2" fontId="51" fillId="0" borderId="0" xfId="0" applyNumberFormat="1" applyFont="1" applyBorder="1" applyAlignment="1" applyProtection="1">
      <alignment horizontal="center"/>
    </xf>
    <xf numFmtId="49" fontId="51" fillId="0" borderId="0" xfId="0" applyNumberFormat="1" applyFont="1" applyFill="1" applyBorder="1" applyAlignment="1" applyProtection="1">
      <alignment horizontal="center" vertical="top" wrapText="1"/>
    </xf>
    <xf numFmtId="2" fontId="51" fillId="0" borderId="0" xfId="0" applyNumberFormat="1" applyFont="1" applyFill="1" applyBorder="1" applyAlignment="1" applyProtection="1">
      <alignment horizontal="center" wrapText="1"/>
    </xf>
    <xf numFmtId="49" fontId="51" fillId="0" borderId="0" xfId="0" applyNumberFormat="1" applyFont="1" applyFill="1" applyAlignment="1" applyProtection="1">
      <alignment horizontal="center" vertical="top"/>
    </xf>
    <xf numFmtId="0" fontId="51" fillId="0" borderId="0" xfId="0" applyFont="1" applyAlignment="1" applyProtection="1">
      <alignment horizontal="left" wrapText="1"/>
    </xf>
    <xf numFmtId="0" fontId="51" fillId="0" borderId="0" xfId="0" applyFont="1" applyFill="1" applyBorder="1" applyAlignment="1" applyProtection="1">
      <alignment horizontal="center"/>
    </xf>
    <xf numFmtId="2" fontId="51" fillId="0" borderId="0" xfId="0" applyNumberFormat="1" applyFont="1" applyFill="1" applyBorder="1" applyAlignment="1" applyProtection="1">
      <alignment horizontal="center"/>
    </xf>
    <xf numFmtId="2" fontId="51" fillId="0" borderId="0" xfId="0" applyNumberFormat="1" applyFont="1" applyFill="1" applyAlignment="1" applyProtection="1">
      <alignment horizontal="center"/>
    </xf>
    <xf numFmtId="0" fontId="51" fillId="0" borderId="0" xfId="0" applyFont="1" applyFill="1" applyAlignment="1" applyProtection="1">
      <alignment horizontal="left" wrapText="1"/>
    </xf>
    <xf numFmtId="49" fontId="51" fillId="0" borderId="0" xfId="0" applyNumberFormat="1" applyFont="1" applyAlignment="1" applyProtection="1">
      <alignment horizontal="center" vertical="top"/>
    </xf>
    <xf numFmtId="0" fontId="51" fillId="0" borderId="0" xfId="0" applyFont="1" applyAlignment="1" applyProtection="1">
      <alignment wrapText="1"/>
    </xf>
    <xf numFmtId="0" fontId="51" fillId="0" borderId="0" xfId="0" applyFont="1" applyAlignment="1" applyProtection="1">
      <alignment horizontal="center"/>
    </xf>
    <xf numFmtId="2" fontId="51" fillId="0" borderId="0" xfId="0" applyNumberFormat="1" applyFont="1" applyAlignment="1" applyProtection="1">
      <alignment horizontal="center"/>
    </xf>
    <xf numFmtId="0" fontId="51" fillId="0" borderId="0" xfId="0" applyFont="1" applyFill="1" applyAlignment="1" applyProtection="1">
      <alignment wrapText="1"/>
    </xf>
    <xf numFmtId="0" fontId="51" fillId="0" borderId="0" xfId="0" applyFont="1" applyFill="1" applyAlignment="1" applyProtection="1">
      <alignment horizontal="center"/>
    </xf>
    <xf numFmtId="49" fontId="50" fillId="4" borderId="1" xfId="0" applyNumberFormat="1" applyFont="1" applyFill="1" applyBorder="1" applyAlignment="1" applyProtection="1">
      <alignment horizontal="center" vertical="center"/>
    </xf>
    <xf numFmtId="0" fontId="50" fillId="4" borderId="1" xfId="0" applyFont="1" applyFill="1" applyBorder="1" applyAlignment="1" applyProtection="1">
      <alignment vertical="center" wrapText="1"/>
    </xf>
    <xf numFmtId="0" fontId="50" fillId="4" borderId="1" xfId="0" applyFont="1" applyFill="1" applyBorder="1" applyAlignment="1" applyProtection="1">
      <alignment horizontal="center" vertical="center" wrapText="1"/>
    </xf>
    <xf numFmtId="2" fontId="50" fillId="4" borderId="1" xfId="0" applyNumberFormat="1" applyFont="1" applyFill="1" applyBorder="1" applyAlignment="1" applyProtection="1">
      <alignment horizontal="center" vertical="center"/>
    </xf>
    <xf numFmtId="49" fontId="51" fillId="0" borderId="0" xfId="0" applyNumberFormat="1" applyFont="1" applyBorder="1" applyAlignment="1" applyProtection="1">
      <alignment horizontal="center" vertical="top"/>
    </xf>
    <xf numFmtId="49" fontId="51" fillId="0" borderId="0" xfId="0" applyNumberFormat="1" applyFont="1" applyBorder="1" applyAlignment="1" applyProtection="1">
      <alignment horizontal="left" vertical="top" wrapText="1"/>
    </xf>
    <xf numFmtId="49" fontId="50" fillId="5" borderId="1" xfId="0" applyNumberFormat="1" applyFont="1" applyFill="1" applyBorder="1" applyAlignment="1" applyProtection="1">
      <alignment horizontal="center" vertical="center"/>
    </xf>
    <xf numFmtId="49" fontId="50" fillId="5" borderId="1" xfId="0" applyNumberFormat="1" applyFont="1" applyFill="1" applyBorder="1" applyAlignment="1" applyProtection="1">
      <alignment horizontal="left" vertical="center" wrapText="1"/>
    </xf>
    <xf numFmtId="0" fontId="50" fillId="5" borderId="1" xfId="0" applyFont="1" applyFill="1" applyBorder="1" applyAlignment="1" applyProtection="1">
      <alignment horizontal="center" vertical="center"/>
    </xf>
    <xf numFmtId="2" fontId="50" fillId="5" borderId="1" xfId="0" applyNumberFormat="1" applyFont="1" applyFill="1" applyBorder="1" applyAlignment="1" applyProtection="1">
      <alignment horizontal="center" vertical="center"/>
    </xf>
    <xf numFmtId="49" fontId="50" fillId="0" borderId="0" xfId="0" applyNumberFormat="1" applyFont="1" applyFill="1" applyBorder="1" applyAlignment="1" applyProtection="1">
      <alignment horizontal="center" vertical="top"/>
    </xf>
    <xf numFmtId="0" fontId="50" fillId="0" borderId="0" xfId="0" applyFont="1" applyFill="1" applyBorder="1" applyAlignment="1" applyProtection="1">
      <alignment wrapText="1"/>
    </xf>
    <xf numFmtId="0" fontId="50" fillId="0" borderId="0" xfId="0" applyFont="1" applyFill="1" applyBorder="1" applyAlignment="1" applyProtection="1">
      <alignment horizontal="center"/>
    </xf>
    <xf numFmtId="2" fontId="50" fillId="0" borderId="0" xfId="0" applyNumberFormat="1" applyFont="1" applyBorder="1" applyAlignment="1" applyProtection="1">
      <alignment horizontal="center"/>
    </xf>
    <xf numFmtId="49" fontId="50" fillId="0" borderId="2" xfId="0" applyNumberFormat="1" applyFont="1" applyFill="1" applyBorder="1" applyAlignment="1" applyProtection="1">
      <alignment horizontal="center" vertical="top"/>
    </xf>
    <xf numFmtId="2" fontId="50" fillId="0" borderId="3" xfId="0" applyNumberFormat="1" applyFont="1" applyFill="1" applyBorder="1" applyAlignment="1" applyProtection="1">
      <alignment horizontal="center"/>
    </xf>
    <xf numFmtId="2" fontId="50" fillId="0" borderId="4" xfId="0" applyNumberFormat="1" applyFont="1" applyFill="1" applyBorder="1" applyAlignment="1" applyProtection="1">
      <alignment horizontal="center"/>
    </xf>
    <xf numFmtId="0" fontId="50" fillId="0" borderId="0" xfId="0" applyFont="1" applyBorder="1" applyAlignment="1" applyProtection="1"/>
    <xf numFmtId="0" fontId="53" fillId="0" borderId="0" xfId="0" applyNumberFormat="1" applyFont="1" applyBorder="1" applyAlignment="1" applyProtection="1">
      <alignment horizontal="justify" vertical="top"/>
    </xf>
    <xf numFmtId="0" fontId="54" fillId="0" borderId="0" xfId="0" applyFont="1" applyBorder="1" applyAlignment="1" applyProtection="1">
      <alignment horizontal="justify" vertical="top" wrapText="1"/>
    </xf>
    <xf numFmtId="0" fontId="51" fillId="0" borderId="0" xfId="0" applyFont="1" applyFill="1" applyBorder="1" applyAlignment="1" applyProtection="1">
      <alignment wrapText="1"/>
    </xf>
    <xf numFmtId="0" fontId="51" fillId="0" borderId="0" xfId="0" applyFont="1" applyFill="1" applyProtection="1"/>
    <xf numFmtId="2" fontId="50" fillId="4" borderId="1" xfId="0" applyNumberFormat="1" applyFont="1" applyFill="1" applyBorder="1" applyAlignment="1" applyProtection="1">
      <alignment horizontal="center"/>
    </xf>
    <xf numFmtId="2" fontId="50" fillId="0" borderId="0" xfId="0" applyNumberFormat="1" applyFont="1" applyFill="1" applyBorder="1" applyAlignment="1" applyProtection="1">
      <alignment horizontal="center"/>
    </xf>
    <xf numFmtId="0" fontId="50" fillId="0" borderId="0" xfId="0" applyFont="1" applyFill="1" applyProtection="1"/>
    <xf numFmtId="0" fontId="53" fillId="0" borderId="0" xfId="0" applyNumberFormat="1" applyFont="1" applyFill="1" applyBorder="1" applyAlignment="1" applyProtection="1">
      <alignment horizontal="justify" vertical="top"/>
    </xf>
    <xf numFmtId="0" fontId="54" fillId="0" borderId="0" xfId="0" applyFont="1" applyFill="1" applyBorder="1" applyAlignment="1" applyProtection="1">
      <alignment horizontal="justify" vertical="top" wrapText="1"/>
    </xf>
    <xf numFmtId="0" fontId="51" fillId="0" borderId="0" xfId="0" applyFont="1" applyFill="1" applyAlignment="1" applyProtection="1">
      <alignment vertical="top" wrapText="1"/>
    </xf>
    <xf numFmtId="0" fontId="51" fillId="0" borderId="0" xfId="0" applyFont="1" applyFill="1" applyBorder="1" applyAlignment="1" applyProtection="1">
      <alignment vertical="top" wrapText="1"/>
    </xf>
    <xf numFmtId="0" fontId="51" fillId="0" borderId="0" xfId="0" applyFont="1" applyFill="1" applyAlignment="1" applyProtection="1">
      <alignment horizontal="left" vertical="top" wrapText="1"/>
    </xf>
    <xf numFmtId="0" fontId="50" fillId="4" borderId="1" xfId="0" applyFont="1" applyFill="1" applyBorder="1" applyAlignment="1" applyProtection="1">
      <alignment horizontal="left"/>
    </xf>
    <xf numFmtId="0" fontId="52" fillId="0" borderId="0" xfId="0" applyFont="1" applyAlignment="1" applyProtection="1">
      <alignment horizontal="justify" vertical="center" wrapText="1"/>
    </xf>
    <xf numFmtId="0" fontId="55" fillId="0" borderId="0" xfId="0" applyFont="1" applyAlignment="1" applyProtection="1">
      <alignment horizontal="left" vertical="center" wrapText="1"/>
    </xf>
    <xf numFmtId="0" fontId="52" fillId="0" borderId="0" xfId="0" applyFont="1" applyFill="1" applyAlignment="1" applyProtection="1">
      <alignment horizontal="justify" vertical="center" wrapText="1"/>
    </xf>
    <xf numFmtId="0" fontId="55" fillId="0" borderId="0" xfId="0" applyFont="1" applyAlignment="1" applyProtection="1">
      <alignment horizontal="left" vertical="top" wrapText="1"/>
    </xf>
    <xf numFmtId="49" fontId="56" fillId="0" borderId="0" xfId="0" applyNumberFormat="1" applyFont="1" applyAlignment="1" applyProtection="1">
      <alignment horizontal="left" vertical="top" wrapText="1"/>
    </xf>
    <xf numFmtId="49" fontId="51" fillId="0" borderId="0" xfId="0" applyNumberFormat="1" applyFont="1" applyFill="1" applyBorder="1" applyAlignment="1" applyProtection="1">
      <alignment horizontal="center" vertical="top"/>
    </xf>
    <xf numFmtId="0" fontId="51" fillId="0" borderId="0" xfId="0" applyFont="1" applyProtection="1"/>
    <xf numFmtId="49" fontId="51" fillId="0" borderId="0" xfId="0" applyNumberFormat="1" applyFont="1" applyBorder="1" applyAlignment="1" applyProtection="1">
      <alignment horizontal="center" vertical="top" wrapText="1"/>
    </xf>
    <xf numFmtId="2" fontId="51" fillId="0" borderId="0" xfId="0" applyNumberFormat="1" applyFont="1" applyBorder="1" applyAlignment="1" applyProtection="1">
      <alignment horizontal="center" wrapText="1"/>
    </xf>
    <xf numFmtId="49" fontId="51" fillId="0" borderId="0" xfId="0" applyNumberFormat="1" applyFont="1" applyFill="1" applyAlignment="1" applyProtection="1">
      <alignment horizontal="left" vertical="top" wrapText="1"/>
    </xf>
    <xf numFmtId="49" fontId="51" fillId="0" borderId="0" xfId="0" applyNumberFormat="1" applyFont="1" applyAlignment="1" applyProtection="1">
      <alignment horizontal="left" vertical="top" wrapText="1"/>
    </xf>
    <xf numFmtId="49" fontId="50" fillId="0" borderId="0" xfId="0" applyNumberFormat="1" applyFont="1" applyAlignment="1" applyProtection="1">
      <alignment horizontal="center" vertical="center"/>
    </xf>
    <xf numFmtId="49" fontId="51" fillId="0" borderId="0" xfId="0" applyNumberFormat="1" applyFont="1" applyAlignment="1" applyProtection="1">
      <alignment horizontal="center" vertical="center"/>
    </xf>
    <xf numFmtId="2" fontId="50" fillId="0" borderId="0" xfId="0" applyNumberFormat="1" applyFont="1" applyAlignment="1" applyProtection="1">
      <alignment horizontal="center" vertical="center"/>
    </xf>
    <xf numFmtId="49" fontId="51" fillId="0" borderId="0" xfId="0" applyNumberFormat="1" applyFont="1" applyAlignment="1" applyProtection="1">
      <alignment horizontal="left" vertical="center" wrapText="1"/>
    </xf>
    <xf numFmtId="0" fontId="51" fillId="0" borderId="0" xfId="0" applyFont="1" applyAlignment="1" applyProtection="1">
      <alignment horizontal="left" vertical="center"/>
    </xf>
    <xf numFmtId="0" fontId="51" fillId="0" borderId="0" xfId="0" applyFont="1" applyAlignment="1" applyProtection="1">
      <alignment horizontal="center" vertical="center"/>
    </xf>
    <xf numFmtId="2" fontId="58" fillId="0" borderId="0" xfId="0" applyNumberFormat="1" applyFont="1" applyAlignment="1" applyProtection="1">
      <alignment horizontal="center" vertical="center"/>
    </xf>
    <xf numFmtId="49" fontId="50" fillId="0" borderId="2" xfId="0" applyNumberFormat="1" applyFont="1" applyBorder="1" applyAlignment="1" applyProtection="1">
      <alignment horizontal="center" vertical="center"/>
    </xf>
    <xf numFmtId="49" fontId="50" fillId="0" borderId="3" xfId="0" applyNumberFormat="1" applyFont="1" applyBorder="1" applyAlignment="1" applyProtection="1">
      <alignment horizontal="left" vertical="center" wrapText="1"/>
    </xf>
    <xf numFmtId="0" fontId="50" fillId="0" borderId="3" xfId="0" applyFont="1" applyBorder="1" applyAlignment="1" applyProtection="1">
      <alignment horizontal="center" vertical="center"/>
    </xf>
    <xf numFmtId="2" fontId="58" fillId="0" borderId="3" xfId="0" applyNumberFormat="1" applyFont="1" applyBorder="1" applyAlignment="1" applyProtection="1">
      <alignment horizontal="center" vertical="center"/>
    </xf>
    <xf numFmtId="2" fontId="51" fillId="0" borderId="0" xfId="0" applyNumberFormat="1" applyFont="1" applyFill="1" applyBorder="1" applyAlignment="1" applyProtection="1">
      <alignment horizontal="center"/>
      <protection locked="0"/>
    </xf>
    <xf numFmtId="2" fontId="51" fillId="0" borderId="0" xfId="0" applyNumberFormat="1" applyFont="1" applyAlignment="1" applyProtection="1">
      <alignment horizontal="center"/>
      <protection locked="0"/>
    </xf>
    <xf numFmtId="2" fontId="51" fillId="0" borderId="0" xfId="0" applyNumberFormat="1" applyFont="1" applyFill="1" applyAlignment="1" applyProtection="1">
      <alignment horizontal="center"/>
      <protection locked="0"/>
    </xf>
    <xf numFmtId="0" fontId="52" fillId="0" borderId="0" xfId="0" applyFont="1" applyFill="1" applyAlignment="1" applyProtection="1">
      <alignment horizontal="justify" vertical="center" wrapText="1"/>
      <protection locked="0"/>
    </xf>
    <xf numFmtId="0" fontId="51" fillId="0" borderId="0" xfId="0" applyFont="1" applyAlignment="1" applyProtection="1">
      <alignment horizontal="center"/>
      <protection locked="0"/>
    </xf>
    <xf numFmtId="49" fontId="11" fillId="0" borderId="0" xfId="10" applyNumberFormat="1" applyFont="1" applyAlignment="1">
      <alignment horizontal="left" vertical="center" wrapText="1"/>
    </xf>
    <xf numFmtId="49" fontId="12" fillId="0" borderId="0" xfId="10" applyNumberFormat="1" applyFont="1" applyAlignment="1">
      <alignment horizontal="left" vertical="center" wrapText="1"/>
    </xf>
    <xf numFmtId="0" fontId="11" fillId="0" borderId="0" xfId="10" applyFont="1" applyAlignment="1">
      <alignment horizontal="left" wrapText="1"/>
    </xf>
    <xf numFmtId="0" fontId="11" fillId="0" borderId="0" xfId="10" applyFont="1" applyAlignment="1">
      <alignment horizontal="left" vertical="top" wrapText="1"/>
    </xf>
    <xf numFmtId="0" fontId="11" fillId="0" borderId="0" xfId="10" applyFont="1" applyAlignment="1">
      <alignment horizontal="left" vertical="center" wrapText="1"/>
    </xf>
    <xf numFmtId="0" fontId="12" fillId="3" borderId="0" xfId="2" applyFont="1" applyFill="1" applyAlignment="1">
      <alignment vertical="top" wrapText="1"/>
    </xf>
    <xf numFmtId="0" fontId="12" fillId="0" borderId="0" xfId="10" applyFont="1" applyAlignment="1">
      <alignment horizontal="left" vertical="top" wrapText="1"/>
    </xf>
    <xf numFmtId="165" fontId="9" fillId="0" borderId="0" xfId="0" applyNumberFormat="1" applyFont="1" applyAlignment="1" applyProtection="1">
      <alignment horizontal="justify" vertical="top" wrapText="1"/>
    </xf>
    <xf numFmtId="0" fontId="5" fillId="0" borderId="0" xfId="0" applyFont="1" applyAlignment="1" applyProtection="1">
      <alignment horizontal="justify" vertical="top" wrapText="1"/>
    </xf>
    <xf numFmtId="0" fontId="12" fillId="0" borderId="0" xfId="0" applyFont="1" applyAlignment="1" applyProtection="1">
      <alignment vertical="top" wrapText="1"/>
    </xf>
    <xf numFmtId="0" fontId="12" fillId="0" borderId="0" xfId="0" applyFont="1" applyAlignment="1" applyProtection="1">
      <alignment horizontal="left" vertical="top" wrapText="1"/>
    </xf>
    <xf numFmtId="0" fontId="9" fillId="0" borderId="0" xfId="0" applyFont="1" applyAlignment="1" applyProtection="1">
      <alignment horizontal="left" vertical="top" wrapText="1"/>
    </xf>
    <xf numFmtId="0" fontId="10" fillId="0" borderId="0" xfId="0" applyFont="1" applyAlignment="1" applyProtection="1">
      <alignment horizontal="left" vertical="top" wrapText="1"/>
    </xf>
    <xf numFmtId="165" fontId="10" fillId="0" borderId="0" xfId="0" applyNumberFormat="1" applyFont="1" applyAlignment="1" applyProtection="1">
      <alignment horizontal="left" vertical="top" wrapText="1"/>
    </xf>
    <xf numFmtId="0" fontId="10" fillId="0" borderId="0" xfId="0" applyFont="1" applyAlignment="1" applyProtection="1">
      <alignment horizontal="left"/>
    </xf>
    <xf numFmtId="0" fontId="9" fillId="0" borderId="0" xfId="0" applyFont="1" applyAlignment="1" applyProtection="1">
      <alignment horizontal="left" vertical="top" wrapText="1" shrinkToFit="1"/>
    </xf>
    <xf numFmtId="0" fontId="10" fillId="0" borderId="0" xfId="0" applyFont="1" applyAlignment="1" applyProtection="1">
      <alignment horizontal="left" vertical="center" wrapText="1"/>
    </xf>
    <xf numFmtId="0" fontId="0" fillId="0" borderId="0" xfId="0" applyAlignment="1" applyProtection="1">
      <alignment vertical="center" wrapText="1"/>
    </xf>
    <xf numFmtId="0" fontId="50" fillId="0" borderId="0" xfId="0" applyFont="1" applyAlignment="1" applyProtection="1">
      <alignment horizontal="left" vertical="center" wrapText="1"/>
    </xf>
    <xf numFmtId="49" fontId="52" fillId="0" borderId="0" xfId="0" applyNumberFormat="1" applyFont="1" applyAlignment="1" applyProtection="1">
      <alignment horizontal="left" vertical="top" wrapText="1"/>
    </xf>
    <xf numFmtId="0" fontId="52" fillId="0" borderId="0" xfId="0" applyFont="1" applyFill="1" applyAlignment="1" applyProtection="1">
      <alignment horizontal="justify" vertical="center" wrapText="1"/>
    </xf>
    <xf numFmtId="0" fontId="52" fillId="0" borderId="0" xfId="0" applyFont="1" applyFill="1" applyAlignment="1" applyProtection="1">
      <alignment horizontal="left" wrapText="1"/>
    </xf>
    <xf numFmtId="0" fontId="52" fillId="0" borderId="0" xfId="0" applyFont="1" applyAlignment="1" applyProtection="1">
      <alignment horizontal="left" vertical="top" wrapText="1"/>
    </xf>
    <xf numFmtId="49" fontId="57" fillId="0" borderId="0" xfId="0" applyNumberFormat="1" applyFont="1" applyAlignment="1" applyProtection="1">
      <alignment horizontal="center" vertical="top" wrapText="1"/>
    </xf>
    <xf numFmtId="0" fontId="50" fillId="0" borderId="0" xfId="0" applyFont="1" applyAlignment="1" applyProtection="1">
      <alignment horizontal="left" wrapText="1"/>
    </xf>
    <xf numFmtId="0" fontId="50" fillId="0" borderId="3" xfId="0" applyFont="1" applyFill="1" applyBorder="1" applyAlignment="1" applyProtection="1">
      <alignment horizontal="left" wrapText="1"/>
    </xf>
    <xf numFmtId="0" fontId="52" fillId="0" borderId="0" xfId="0" applyNumberFormat="1" applyFont="1" applyBorder="1" applyAlignment="1" applyProtection="1">
      <alignment horizontal="justify" vertical="top" wrapText="1"/>
    </xf>
    <xf numFmtId="169" fontId="21" fillId="2" borderId="0" xfId="1" applyNumberFormat="1" applyFont="1" applyFill="1" applyBorder="1" applyAlignment="1" applyProtection="1">
      <alignment horizontal="center" vertical="center" wrapText="1"/>
    </xf>
    <xf numFmtId="169" fontId="24" fillId="2" borderId="0" xfId="1" applyNumberFormat="1" applyFont="1" applyFill="1" applyAlignment="1" applyProtection="1">
      <alignment vertical="center" wrapText="1"/>
    </xf>
  </cellXfs>
  <cellStyles count="34">
    <cellStyle name="Excel Built-in Comma" xfId="4" xr:uid="{00000000-0005-0000-0000-000001000000}"/>
    <cellStyle name="Normal 10 10" xfId="15" xr:uid="{503173EC-FD5F-4C83-A58B-7B5A1B716828}"/>
    <cellStyle name="Normal 10 2 5" xfId="32" xr:uid="{BD071149-777C-4C36-8627-DF47DBD2114C}"/>
    <cellStyle name="Normal 12" xfId="27" xr:uid="{ACC74A3A-A1D6-4AC5-934B-EC9BCC7DD477}"/>
    <cellStyle name="Normal 127 10" xfId="19" xr:uid="{645504A6-DC12-4469-B8FB-9A7E42BD8E05}"/>
    <cellStyle name="Normal 13" xfId="3" xr:uid="{00000000-0005-0000-0000-000003000000}"/>
    <cellStyle name="Normal 13 35" xfId="23" xr:uid="{43433F2B-8601-4C71-97C3-221F051BEFEE}"/>
    <cellStyle name="Normal 14" xfId="26" xr:uid="{A22338C7-2FFE-485B-8AA7-2AF80606C76C}"/>
    <cellStyle name="Normal 17" xfId="33" xr:uid="{43E949B9-7F86-4DC6-A0DA-19F8F54F2330}"/>
    <cellStyle name="Normal 19 2" xfId="28" xr:uid="{598C3917-7730-4DBE-BABB-C234BAA97924}"/>
    <cellStyle name="Normal 2 2" xfId="6" xr:uid="{920524F3-CFF2-4614-856E-82E4859ABD42}"/>
    <cellStyle name="Normal 2 2 10" xfId="7" xr:uid="{2CBC71C1-19FF-44D1-A171-38024E9DD617}"/>
    <cellStyle name="Normal 2 2 2" xfId="13" xr:uid="{99AD7CA5-849F-4DD6-80D5-93BC1C464D1C}"/>
    <cellStyle name="Normal 2 2 3 3" xfId="29" xr:uid="{5A7DE820-C04B-4C01-8C54-9204E6078F31}"/>
    <cellStyle name="Normal 3" xfId="2" xr:uid="{00000000-0005-0000-0000-000004000000}"/>
    <cellStyle name="Normal 3 5" xfId="25" xr:uid="{59B51C24-FA21-4F8B-8D98-A53D1BCF7425}"/>
    <cellStyle name="Normal 6" xfId="20" xr:uid="{9B58DFF3-4CFD-4322-8227-283EF569925E}"/>
    <cellStyle name="Normal 7" xfId="21" xr:uid="{8142875A-A525-4439-91A8-F1965B373CFC}"/>
    <cellStyle name="Normal 7 2 3" xfId="31" xr:uid="{912E93A1-891F-40CA-8AC4-1AD4AD05DBE3}"/>
    <cellStyle name="Normal 75" xfId="16" xr:uid="{3DD3E30B-9238-4FC7-BBD8-73AE3E8FA992}"/>
    <cellStyle name="Normal 8" xfId="22" xr:uid="{2F5ABFEE-DEE4-4204-9979-8F6329D71735}"/>
    <cellStyle name="Normal 81" xfId="18" xr:uid="{EDE23B72-028B-4C7B-A994-2DA26DE1FB59}"/>
    <cellStyle name="Normal 83" xfId="8" xr:uid="{8BCF6266-0683-426E-AD43-6DD1EEFEE50C}"/>
    <cellStyle name="Normal 89" xfId="24" xr:uid="{D54CC239-AE81-4742-8FBB-B882A8A6DB73}"/>
    <cellStyle name="Normal 96" xfId="17" xr:uid="{233D198D-A261-4A3C-8DCF-AD0123C411D0}"/>
    <cellStyle name="Normal_Sheet1" xfId="14" xr:uid="{BCE58191-7377-4A01-8AE5-562471E9D3E1}"/>
    <cellStyle name="Normalno" xfId="0" builtinId="0"/>
    <cellStyle name="Normalno 2" xfId="5" xr:uid="{F65917D8-7615-4EBD-A776-1E4D4600692A}"/>
    <cellStyle name="Normalno 2 2 2" xfId="10" xr:uid="{AF3D5465-7F9F-47D4-BCA8-8FDF6D665B07}"/>
    <cellStyle name="Normalno 3 4" xfId="30" xr:uid="{A15E2B49-9F99-4BB2-8B37-F37F7F4AD914}"/>
    <cellStyle name="Normalno 8" xfId="11" xr:uid="{5FA2F420-C655-4668-AA60-420DB72EFC56}"/>
    <cellStyle name="Obično_ISPIS_1" xfId="9" xr:uid="{F854B067-5E65-413B-9C5A-13E093F8A7F7}"/>
    <cellStyle name="Valuta" xfId="1" builtinId="4"/>
    <cellStyle name="Zarez 2" xfId="12" xr:uid="{659FD440-2848-4363-84B1-0159561CDDC0}"/>
  </cellStyles>
  <dxfs count="0"/>
  <tableStyles count="1" defaultTableStyle="TableStyleMedium2" defaultPivotStyle="PivotStyleMedium9">
    <tableStyle name="Invisible" pivot="0" table="0" count="0" xr9:uid="{A62B444B-F36E-40B2-8482-7FA8494A800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9F789-EAAE-4F13-AA1C-38C18C35DB23}">
  <dimension ref="A2:F49"/>
  <sheetViews>
    <sheetView view="pageBreakPreview" zoomScale="93" zoomScaleNormal="100" zoomScaleSheetLayoutView="93" workbookViewId="0">
      <selection activeCell="A8" sqref="A8:F8"/>
    </sheetView>
  </sheetViews>
  <sheetFormatPr defaultRowHeight="15"/>
  <cols>
    <col min="3" max="3" width="59.85546875" customWidth="1"/>
  </cols>
  <sheetData>
    <row r="2" spans="1:6" ht="39" customHeight="1">
      <c r="A2" s="268"/>
      <c r="B2" s="268"/>
      <c r="C2" s="268"/>
      <c r="D2" s="268"/>
      <c r="E2" s="268"/>
      <c r="F2" s="268"/>
    </row>
    <row r="3" spans="1:6" ht="15" customHeight="1">
      <c r="A3" s="268"/>
      <c r="B3" s="268"/>
      <c r="C3" s="268"/>
      <c r="D3" s="268"/>
      <c r="E3" s="268"/>
      <c r="F3" s="268"/>
    </row>
    <row r="5" spans="1:6">
      <c r="A5" s="264" t="s">
        <v>93</v>
      </c>
      <c r="B5" s="264"/>
      <c r="C5" s="264"/>
      <c r="D5" s="264"/>
      <c r="E5" s="264"/>
      <c r="F5" s="264"/>
    </row>
    <row r="6" spans="1:6" ht="58.5" customHeight="1">
      <c r="A6" s="263" t="s">
        <v>94</v>
      </c>
      <c r="B6" s="263"/>
      <c r="C6" s="263"/>
      <c r="D6" s="263"/>
      <c r="E6" s="263"/>
      <c r="F6" s="263"/>
    </row>
    <row r="7" spans="1:6" ht="36.75" customHeight="1">
      <c r="A7" s="263" t="s">
        <v>95</v>
      </c>
      <c r="B7" s="263"/>
      <c r="C7" s="263"/>
      <c r="D7" s="263"/>
      <c r="E7" s="263"/>
      <c r="F7" s="263"/>
    </row>
    <row r="8" spans="1:6" ht="39" customHeight="1">
      <c r="A8" s="263" t="s">
        <v>96</v>
      </c>
      <c r="B8" s="263"/>
      <c r="C8" s="263"/>
      <c r="D8" s="263"/>
      <c r="E8" s="263"/>
      <c r="F8" s="263"/>
    </row>
    <row r="9" spans="1:6" ht="50.25" customHeight="1">
      <c r="A9" s="263" t="s">
        <v>97</v>
      </c>
      <c r="B9" s="263"/>
      <c r="C9" s="263"/>
      <c r="D9" s="263"/>
      <c r="E9" s="263"/>
      <c r="F9" s="263"/>
    </row>
    <row r="10" spans="1:6" ht="36" customHeight="1">
      <c r="A10" s="263" t="s">
        <v>98</v>
      </c>
      <c r="B10" s="263"/>
      <c r="C10" s="263"/>
      <c r="D10" s="263"/>
      <c r="E10" s="263"/>
      <c r="F10" s="263"/>
    </row>
    <row r="11" spans="1:6" ht="53.25" customHeight="1">
      <c r="A11" s="263" t="s">
        <v>99</v>
      </c>
      <c r="B11" s="263"/>
      <c r="C11" s="263"/>
      <c r="D11" s="263"/>
      <c r="E11" s="263"/>
      <c r="F11" s="263"/>
    </row>
    <row r="12" spans="1:6" ht="15.75" customHeight="1">
      <c r="A12" s="265" t="s">
        <v>100</v>
      </c>
      <c r="B12" s="265"/>
      <c r="C12" s="265"/>
      <c r="D12" s="265"/>
      <c r="E12" s="265"/>
      <c r="F12" s="7"/>
    </row>
    <row r="13" spans="1:6">
      <c r="A13" s="6"/>
      <c r="B13" s="6"/>
      <c r="C13" s="6"/>
      <c r="D13" s="6"/>
      <c r="E13" s="6"/>
      <c r="F13" s="7"/>
    </row>
    <row r="14" spans="1:6">
      <c r="A14" s="265" t="s">
        <v>101</v>
      </c>
      <c r="B14" s="265"/>
      <c r="C14" s="265"/>
      <c r="D14" s="265"/>
      <c r="E14" s="265"/>
      <c r="F14" s="7"/>
    </row>
    <row r="15" spans="1:6">
      <c r="A15" s="8" t="s">
        <v>128</v>
      </c>
      <c r="B15" s="9"/>
      <c r="C15" s="10"/>
      <c r="D15" s="11"/>
      <c r="E15" s="12"/>
      <c r="F15" s="7"/>
    </row>
    <row r="16" spans="1:6" ht="106.5" customHeight="1">
      <c r="A16" s="266" t="s">
        <v>102</v>
      </c>
      <c r="B16" s="266"/>
      <c r="C16" s="266"/>
      <c r="D16" s="266"/>
      <c r="E16" s="266"/>
      <c r="F16" s="266"/>
    </row>
    <row r="17" spans="1:6">
      <c r="A17" s="8" t="s">
        <v>134</v>
      </c>
      <c r="B17" s="9"/>
      <c r="C17" s="10"/>
      <c r="D17" s="11"/>
      <c r="E17" s="12"/>
      <c r="F17" s="7"/>
    </row>
    <row r="18" spans="1:6" ht="64.5" customHeight="1">
      <c r="A18" s="266" t="s">
        <v>103</v>
      </c>
      <c r="B18" s="266"/>
      <c r="C18" s="266"/>
      <c r="D18" s="266"/>
      <c r="E18" s="266"/>
      <c r="F18" s="266"/>
    </row>
    <row r="19" spans="1:6">
      <c r="A19" s="8" t="s">
        <v>129</v>
      </c>
      <c r="B19" s="9"/>
      <c r="C19" s="10"/>
      <c r="D19" s="11"/>
      <c r="E19" s="12"/>
      <c r="F19" s="7"/>
    </row>
    <row r="20" spans="1:6" ht="50.25" customHeight="1">
      <c r="A20" s="266" t="s">
        <v>104</v>
      </c>
      <c r="B20" s="266"/>
      <c r="C20" s="266"/>
      <c r="D20" s="266"/>
      <c r="E20" s="266"/>
      <c r="F20" s="266"/>
    </row>
    <row r="21" spans="1:6">
      <c r="A21" s="8" t="s">
        <v>130</v>
      </c>
      <c r="B21" s="9"/>
      <c r="C21" s="10"/>
      <c r="D21" s="11"/>
      <c r="E21" s="12"/>
      <c r="F21" s="7"/>
    </row>
    <row r="22" spans="1:6" ht="50.25" customHeight="1">
      <c r="A22" s="266" t="s">
        <v>105</v>
      </c>
      <c r="B22" s="266"/>
      <c r="C22" s="266"/>
      <c r="D22" s="266"/>
      <c r="E22" s="266"/>
      <c r="F22" s="266"/>
    </row>
    <row r="23" spans="1:6" ht="36" customHeight="1">
      <c r="A23" s="267" t="s">
        <v>106</v>
      </c>
      <c r="B23" s="267"/>
      <c r="C23" s="267"/>
      <c r="D23" s="267"/>
      <c r="E23" s="267"/>
      <c r="F23" s="267"/>
    </row>
    <row r="24" spans="1:6" ht="48.75" customHeight="1">
      <c r="A24" s="265" t="s">
        <v>107</v>
      </c>
      <c r="B24" s="265"/>
      <c r="C24" s="265"/>
      <c r="D24" s="265"/>
      <c r="E24" s="265"/>
      <c r="F24" s="265"/>
    </row>
    <row r="25" spans="1:6">
      <c r="A25" s="8" t="s">
        <v>135</v>
      </c>
      <c r="B25" s="9"/>
      <c r="C25" s="10"/>
      <c r="D25" s="11"/>
      <c r="E25" s="12"/>
      <c r="F25" s="7"/>
    </row>
    <row r="26" spans="1:6" ht="27.75" customHeight="1">
      <c r="A26" s="265" t="s">
        <v>108</v>
      </c>
      <c r="B26" s="265"/>
      <c r="C26" s="265"/>
      <c r="D26" s="265"/>
      <c r="E26" s="265"/>
      <c r="F26" s="7"/>
    </row>
    <row r="27" spans="1:6">
      <c r="A27" s="265" t="s">
        <v>109</v>
      </c>
      <c r="B27" s="265"/>
      <c r="C27" s="265"/>
      <c r="D27" s="265"/>
      <c r="E27" s="265"/>
      <c r="F27" s="7"/>
    </row>
    <row r="28" spans="1:6">
      <c r="A28" s="265" t="s">
        <v>110</v>
      </c>
      <c r="B28" s="265"/>
      <c r="C28" s="265"/>
      <c r="D28" s="265"/>
      <c r="E28" s="265"/>
      <c r="F28" s="7"/>
    </row>
    <row r="29" spans="1:6" ht="33.75" customHeight="1">
      <c r="A29" s="265" t="s">
        <v>111</v>
      </c>
      <c r="B29" s="265"/>
      <c r="C29" s="265"/>
      <c r="D29" s="265"/>
      <c r="E29" s="265"/>
      <c r="F29" s="7"/>
    </row>
    <row r="30" spans="1:6">
      <c r="A30" s="265" t="s">
        <v>112</v>
      </c>
      <c r="B30" s="265"/>
      <c r="C30" s="265"/>
      <c r="D30" s="265"/>
      <c r="E30" s="265"/>
      <c r="F30" s="7"/>
    </row>
    <row r="31" spans="1:6" ht="19.5" customHeight="1">
      <c r="A31" s="265" t="s">
        <v>113</v>
      </c>
      <c r="B31" s="265"/>
      <c r="C31" s="265"/>
      <c r="D31" s="265"/>
      <c r="E31" s="265"/>
      <c r="F31" s="7"/>
    </row>
    <row r="32" spans="1:6">
      <c r="A32" s="265" t="s">
        <v>114</v>
      </c>
      <c r="B32" s="265"/>
      <c r="C32" s="265"/>
      <c r="D32" s="265"/>
      <c r="E32" s="265"/>
      <c r="F32" s="7"/>
    </row>
    <row r="33" spans="1:6">
      <c r="A33" s="265" t="s">
        <v>115</v>
      </c>
      <c r="B33" s="265"/>
      <c r="C33" s="265"/>
      <c r="D33" s="265"/>
      <c r="E33" s="265"/>
      <c r="F33" s="7"/>
    </row>
    <row r="34" spans="1:6">
      <c r="A34" s="265" t="s">
        <v>116</v>
      </c>
      <c r="B34" s="265"/>
      <c r="C34" s="265"/>
      <c r="D34" s="265"/>
      <c r="E34" s="265"/>
      <c r="F34" s="7"/>
    </row>
    <row r="35" spans="1:6" ht="32.25" customHeight="1">
      <c r="A35" s="266" t="s">
        <v>117</v>
      </c>
      <c r="B35" s="266"/>
      <c r="C35" s="266"/>
      <c r="D35" s="266"/>
      <c r="E35" s="266"/>
      <c r="F35" s="266"/>
    </row>
    <row r="36" spans="1:6" ht="33.75" customHeight="1">
      <c r="A36" s="266" t="s">
        <v>118</v>
      </c>
      <c r="B36" s="266"/>
      <c r="C36" s="266"/>
      <c r="D36" s="266"/>
      <c r="E36" s="266"/>
      <c r="F36" s="266"/>
    </row>
    <row r="37" spans="1:6">
      <c r="A37" s="266" t="s">
        <v>119</v>
      </c>
      <c r="B37" s="266"/>
      <c r="C37" s="266"/>
      <c r="D37" s="266"/>
      <c r="E37" s="266"/>
      <c r="F37" s="7"/>
    </row>
    <row r="38" spans="1:6">
      <c r="A38" s="266" t="s">
        <v>120</v>
      </c>
      <c r="B38" s="266"/>
      <c r="C38" s="266"/>
      <c r="D38" s="266"/>
      <c r="E38" s="266"/>
      <c r="F38" s="7"/>
    </row>
    <row r="39" spans="1:6" ht="30.75" customHeight="1">
      <c r="A39" s="266" t="s">
        <v>121</v>
      </c>
      <c r="B39" s="266"/>
      <c r="C39" s="266"/>
      <c r="D39" s="266"/>
      <c r="E39" s="266"/>
      <c r="F39" s="7"/>
    </row>
    <row r="40" spans="1:6" ht="47.25" customHeight="1">
      <c r="A40" s="266" t="s">
        <v>122</v>
      </c>
      <c r="B40" s="266"/>
      <c r="C40" s="266"/>
      <c r="D40" s="266"/>
      <c r="E40" s="266"/>
      <c r="F40" s="7"/>
    </row>
    <row r="41" spans="1:6">
      <c r="A41" s="269" t="s">
        <v>131</v>
      </c>
      <c r="B41" s="269"/>
      <c r="C41" s="269"/>
      <c r="D41" s="269"/>
      <c r="E41" s="269"/>
      <c r="F41" s="7"/>
    </row>
    <row r="42" spans="1:6" ht="32.25" customHeight="1">
      <c r="A42" s="266" t="s">
        <v>123</v>
      </c>
      <c r="B42" s="266"/>
      <c r="C42" s="266"/>
      <c r="D42" s="266"/>
      <c r="E42" s="266"/>
      <c r="F42" s="266"/>
    </row>
    <row r="43" spans="1:6">
      <c r="A43" s="269" t="s">
        <v>132</v>
      </c>
      <c r="B43" s="269"/>
      <c r="C43" s="269"/>
      <c r="D43" s="269"/>
      <c r="E43" s="269"/>
      <c r="F43" s="7"/>
    </row>
    <row r="44" spans="1:6" ht="35.25" customHeight="1">
      <c r="A44" s="266" t="s">
        <v>136</v>
      </c>
      <c r="B44" s="266"/>
      <c r="C44" s="266"/>
      <c r="D44" s="266"/>
      <c r="E44" s="266"/>
      <c r="F44" s="266"/>
    </row>
    <row r="45" spans="1:6">
      <c r="A45" s="269" t="s">
        <v>133</v>
      </c>
      <c r="B45" s="269"/>
      <c r="C45" s="269"/>
      <c r="D45" s="269"/>
      <c r="E45" s="269"/>
      <c r="F45" s="13"/>
    </row>
    <row r="46" spans="1:6" ht="61.5" customHeight="1">
      <c r="A46" s="266" t="s">
        <v>124</v>
      </c>
      <c r="B46" s="266"/>
      <c r="C46" s="266"/>
      <c r="D46" s="266"/>
      <c r="E46" s="266"/>
      <c r="F46" s="266"/>
    </row>
    <row r="47" spans="1:6" ht="48.75" customHeight="1">
      <c r="A47" s="266" t="s">
        <v>125</v>
      </c>
      <c r="B47" s="266"/>
      <c r="C47" s="266"/>
      <c r="D47" s="266"/>
      <c r="E47" s="266"/>
      <c r="F47" s="266"/>
    </row>
    <row r="48" spans="1:6" ht="49.5" customHeight="1">
      <c r="A48" s="266" t="s">
        <v>126</v>
      </c>
      <c r="B48" s="266"/>
      <c r="C48" s="266"/>
      <c r="D48" s="266"/>
      <c r="E48" s="266"/>
      <c r="F48" s="266"/>
    </row>
    <row r="49" spans="1:6">
      <c r="A49" s="266" t="s">
        <v>127</v>
      </c>
      <c r="B49" s="266"/>
      <c r="C49" s="266"/>
      <c r="D49" s="266"/>
      <c r="E49" s="266"/>
      <c r="F49" s="13"/>
    </row>
  </sheetData>
  <mergeCells count="41">
    <mergeCell ref="A47:F47"/>
    <mergeCell ref="A48:F48"/>
    <mergeCell ref="A49:E49"/>
    <mergeCell ref="A2:F2"/>
    <mergeCell ref="A3:F3"/>
    <mergeCell ref="A41:E41"/>
    <mergeCell ref="A42:F42"/>
    <mergeCell ref="A43:E43"/>
    <mergeCell ref="A44:F44"/>
    <mergeCell ref="A45:E45"/>
    <mergeCell ref="A46:F46"/>
    <mergeCell ref="A35:F35"/>
    <mergeCell ref="A36:F36"/>
    <mergeCell ref="A37:E37"/>
    <mergeCell ref="A38:E38"/>
    <mergeCell ref="A39:E39"/>
    <mergeCell ref="A40:E40"/>
    <mergeCell ref="A29:E29"/>
    <mergeCell ref="A30:E30"/>
    <mergeCell ref="A31:E31"/>
    <mergeCell ref="A32:E32"/>
    <mergeCell ref="A33:E33"/>
    <mergeCell ref="A34:E34"/>
    <mergeCell ref="A28:E28"/>
    <mergeCell ref="A11:F11"/>
    <mergeCell ref="A12:E12"/>
    <mergeCell ref="A14:E14"/>
    <mergeCell ref="A16:F16"/>
    <mergeCell ref="A18:F18"/>
    <mergeCell ref="A20:F20"/>
    <mergeCell ref="A22:F22"/>
    <mergeCell ref="A23:F23"/>
    <mergeCell ref="A24:F24"/>
    <mergeCell ref="A26:E26"/>
    <mergeCell ref="A27:E27"/>
    <mergeCell ref="A10:F10"/>
    <mergeCell ref="A5:F5"/>
    <mergeCell ref="A6:F6"/>
    <mergeCell ref="A7:F7"/>
    <mergeCell ref="A8:F8"/>
    <mergeCell ref="A9:F9"/>
  </mergeCells>
  <pageMargins left="0.7" right="0.7" top="0.75" bottom="0.75" header="0.3" footer="0.3"/>
  <pageSetup scale="81" orientation="portrait"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33"/>
  <sheetViews>
    <sheetView view="pageBreakPreview" topLeftCell="A127" zoomScale="85" zoomScaleNormal="80" zoomScaleSheetLayoutView="85" workbookViewId="0">
      <selection activeCell="B127" sqref="B127"/>
    </sheetView>
  </sheetViews>
  <sheetFormatPr defaultRowHeight="15"/>
  <cols>
    <col min="1" max="1" width="5.85546875" style="62" customWidth="1"/>
    <col min="2" max="2" width="47.42578125" style="62" customWidth="1"/>
    <col min="3" max="3" width="8" style="62" customWidth="1"/>
    <col min="4" max="4" width="11.5703125" style="62" customWidth="1"/>
    <col min="5" max="5" width="13.42578125" style="149" customWidth="1"/>
    <col min="6" max="6" width="18" style="150" customWidth="1"/>
    <col min="7" max="7" width="16.7109375" style="62" hidden="1" customWidth="1"/>
    <col min="8" max="16384" width="9.140625" style="62"/>
  </cols>
  <sheetData>
    <row r="1" spans="1:6" ht="21.75" customHeight="1">
      <c r="A1" s="19" t="s">
        <v>61</v>
      </c>
      <c r="B1" s="19"/>
      <c r="C1" s="59"/>
      <c r="D1" s="59"/>
      <c r="E1" s="60"/>
      <c r="F1" s="61"/>
    </row>
    <row r="2" spans="1:6">
      <c r="A2" s="25"/>
      <c r="B2" s="165" t="s">
        <v>211</v>
      </c>
      <c r="C2" s="25"/>
      <c r="D2" s="25"/>
      <c r="E2" s="63"/>
      <c r="F2" s="64"/>
    </row>
    <row r="3" spans="1:6">
      <c r="A3" s="25"/>
      <c r="B3" s="166" t="s">
        <v>207</v>
      </c>
      <c r="C3" s="25"/>
      <c r="D3" s="25"/>
      <c r="E3" s="63"/>
      <c r="F3" s="64"/>
    </row>
    <row r="4" spans="1:6" ht="14.25" customHeight="1">
      <c r="A4" s="25"/>
      <c r="B4" s="166" t="s">
        <v>208</v>
      </c>
      <c r="C4" s="25"/>
      <c r="D4" s="25"/>
      <c r="E4" s="63"/>
      <c r="F4" s="64"/>
    </row>
    <row r="5" spans="1:6" ht="26.25">
      <c r="A5" s="25"/>
      <c r="B5" s="167" t="s">
        <v>209</v>
      </c>
      <c r="C5" s="25"/>
      <c r="D5" s="25"/>
      <c r="E5" s="63"/>
      <c r="F5" s="64"/>
    </row>
    <row r="6" spans="1:6">
      <c r="A6" s="25"/>
      <c r="B6" s="166" t="s">
        <v>210</v>
      </c>
      <c r="C6" s="25"/>
      <c r="D6" s="25"/>
      <c r="E6" s="63"/>
      <c r="F6" s="64"/>
    </row>
    <row r="7" spans="1:6">
      <c r="A7" s="25"/>
      <c r="B7" s="166"/>
      <c r="C7" s="25"/>
      <c r="D7" s="25"/>
      <c r="E7" s="63"/>
      <c r="F7" s="64"/>
    </row>
    <row r="8" spans="1:6">
      <c r="A8" s="277" t="s">
        <v>0</v>
      </c>
      <c r="B8" s="277"/>
      <c r="C8" s="277"/>
      <c r="D8" s="277"/>
      <c r="E8" s="277"/>
      <c r="F8" s="65"/>
    </row>
    <row r="9" spans="1:6">
      <c r="A9" s="66"/>
      <c r="B9" s="67"/>
      <c r="C9" s="68"/>
      <c r="D9" s="69"/>
      <c r="E9" s="70"/>
      <c r="F9" s="65"/>
    </row>
    <row r="10" spans="1:6" ht="33.75" customHeight="1">
      <c r="A10" s="275" t="s">
        <v>1</v>
      </c>
      <c r="B10" s="275"/>
      <c r="C10" s="275"/>
      <c r="D10" s="275"/>
      <c r="E10" s="275"/>
      <c r="F10" s="275"/>
    </row>
    <row r="11" spans="1:6" ht="30.75" customHeight="1">
      <c r="A11" s="276" t="s">
        <v>2</v>
      </c>
      <c r="B11" s="276"/>
      <c r="C11" s="276"/>
      <c r="D11" s="276"/>
      <c r="E11" s="276"/>
      <c r="F11" s="276"/>
    </row>
    <row r="12" spans="1:6" ht="32.25" customHeight="1">
      <c r="A12" s="276" t="s">
        <v>152</v>
      </c>
      <c r="B12" s="276"/>
      <c r="C12" s="276"/>
      <c r="D12" s="276"/>
      <c r="E12" s="276"/>
      <c r="F12" s="276"/>
    </row>
    <row r="13" spans="1:6" ht="16.5" customHeight="1">
      <c r="A13" s="276" t="s">
        <v>3</v>
      </c>
      <c r="B13" s="276"/>
      <c r="C13" s="276"/>
      <c r="D13" s="276"/>
      <c r="E13" s="276"/>
      <c r="F13" s="276"/>
    </row>
    <row r="14" spans="1:6" ht="48" customHeight="1">
      <c r="A14" s="275" t="s">
        <v>153</v>
      </c>
      <c r="B14" s="275"/>
      <c r="C14" s="275"/>
      <c r="D14" s="275"/>
      <c r="E14" s="275"/>
      <c r="F14" s="275"/>
    </row>
    <row r="15" spans="1:6" ht="47.25" customHeight="1">
      <c r="A15" s="275" t="s">
        <v>4</v>
      </c>
      <c r="B15" s="275"/>
      <c r="C15" s="275"/>
      <c r="D15" s="275"/>
      <c r="E15" s="275"/>
      <c r="F15" s="275"/>
    </row>
    <row r="16" spans="1:6" ht="12.75" customHeight="1">
      <c r="A16" s="71"/>
      <c r="B16" s="67"/>
      <c r="C16" s="68"/>
      <c r="D16" s="72"/>
      <c r="E16" s="70"/>
      <c r="F16" s="65"/>
    </row>
    <row r="17" spans="1:6" ht="46.5" customHeight="1">
      <c r="A17" s="73" t="s">
        <v>5</v>
      </c>
      <c r="B17" s="73" t="s">
        <v>6</v>
      </c>
      <c r="C17" s="73" t="s">
        <v>7</v>
      </c>
      <c r="D17" s="74" t="s">
        <v>8</v>
      </c>
      <c r="E17" s="75" t="s">
        <v>9</v>
      </c>
      <c r="F17" s="75" t="s">
        <v>10</v>
      </c>
    </row>
    <row r="18" spans="1:6">
      <c r="A18" s="114"/>
      <c r="B18" s="115"/>
      <c r="C18" s="101"/>
      <c r="D18" s="72"/>
      <c r="E18" s="70"/>
      <c r="F18" s="65"/>
    </row>
    <row r="19" spans="1:6" s="82" customFormat="1" ht="18.75">
      <c r="A19" s="76" t="s">
        <v>11</v>
      </c>
      <c r="B19" s="77" t="s">
        <v>38</v>
      </c>
      <c r="C19" s="78"/>
      <c r="D19" s="79"/>
      <c r="E19" s="80"/>
      <c r="F19" s="81"/>
    </row>
    <row r="20" spans="1:6">
      <c r="A20" s="116"/>
      <c r="B20" s="170"/>
      <c r="C20" s="104"/>
      <c r="D20" s="105"/>
      <c r="E20" s="117"/>
      <c r="F20" s="118"/>
    </row>
    <row r="21" spans="1:6" ht="24.75" customHeight="1">
      <c r="A21" s="116"/>
      <c r="B21" s="272" t="s">
        <v>39</v>
      </c>
      <c r="C21" s="272"/>
      <c r="D21" s="272"/>
      <c r="E21" s="272"/>
      <c r="F21" s="272"/>
    </row>
    <row r="22" spans="1:6" ht="61.5" customHeight="1">
      <c r="A22" s="36"/>
      <c r="B22" s="272" t="s">
        <v>40</v>
      </c>
      <c r="C22" s="272"/>
      <c r="D22" s="272"/>
      <c r="E22" s="272"/>
      <c r="F22" s="272"/>
    </row>
    <row r="23" spans="1:6" ht="121.5" customHeight="1">
      <c r="A23" s="114"/>
      <c r="B23" s="273" t="s">
        <v>138</v>
      </c>
      <c r="C23" s="273"/>
      <c r="D23" s="273"/>
      <c r="E23" s="273"/>
      <c r="F23" s="273"/>
    </row>
    <row r="24" spans="1:6" ht="16.5" customHeight="1">
      <c r="A24" s="114"/>
      <c r="B24" s="272" t="s">
        <v>41</v>
      </c>
      <c r="C24" s="272"/>
      <c r="D24" s="272"/>
      <c r="E24" s="272"/>
      <c r="F24" s="272"/>
    </row>
    <row r="25" spans="1:6" ht="32.25" customHeight="1">
      <c r="A25" s="114"/>
      <c r="B25" s="272" t="s">
        <v>42</v>
      </c>
      <c r="C25" s="272"/>
      <c r="D25" s="272"/>
      <c r="E25" s="272"/>
      <c r="F25" s="272"/>
    </row>
    <row r="26" spans="1:6" ht="81.75" customHeight="1">
      <c r="A26" s="114"/>
      <c r="B26" s="272" t="s">
        <v>155</v>
      </c>
      <c r="C26" s="272"/>
      <c r="D26" s="272"/>
      <c r="E26" s="272"/>
      <c r="F26" s="272"/>
    </row>
    <row r="27" spans="1:6" ht="52.5" customHeight="1">
      <c r="A27" s="114"/>
      <c r="B27" s="272" t="s">
        <v>139</v>
      </c>
      <c r="C27" s="272"/>
      <c r="D27" s="272"/>
      <c r="E27" s="272"/>
      <c r="F27" s="272"/>
    </row>
    <row r="28" spans="1:6" ht="19.5" customHeight="1">
      <c r="A28" s="114"/>
      <c r="B28" s="170"/>
      <c r="C28" s="170"/>
      <c r="D28" s="170"/>
      <c r="E28" s="170"/>
      <c r="F28" s="170"/>
    </row>
    <row r="29" spans="1:6" ht="153" customHeight="1">
      <c r="A29" s="71" t="s">
        <v>12</v>
      </c>
      <c r="B29" s="108" t="s">
        <v>175</v>
      </c>
      <c r="C29" s="107"/>
      <c r="D29" s="119"/>
      <c r="E29" s="1"/>
      <c r="F29" s="85"/>
    </row>
    <row r="30" spans="1:6" ht="18.75" customHeight="1">
      <c r="A30" s="71"/>
      <c r="B30" s="92"/>
      <c r="C30" s="107" t="s">
        <v>43</v>
      </c>
      <c r="D30" s="119">
        <v>35</v>
      </c>
      <c r="E30" s="1"/>
      <c r="F30" s="85">
        <f t="shared" ref="F30" si="0">+D30*E30</f>
        <v>0</v>
      </c>
    </row>
    <row r="31" spans="1:6" ht="18.75" customHeight="1">
      <c r="A31" s="71"/>
      <c r="B31" s="122"/>
      <c r="C31" s="107"/>
      <c r="D31" s="119"/>
      <c r="E31" s="1"/>
      <c r="F31" s="85"/>
    </row>
    <row r="32" spans="1:6" ht="46.5" customHeight="1">
      <c r="A32" s="71" t="s">
        <v>14</v>
      </c>
      <c r="B32" s="108" t="s">
        <v>174</v>
      </c>
      <c r="C32" s="107"/>
      <c r="D32" s="119"/>
      <c r="E32" s="1"/>
      <c r="F32" s="85"/>
    </row>
    <row r="33" spans="1:6" ht="18.75" customHeight="1">
      <c r="A33" s="71"/>
      <c r="B33" s="92"/>
      <c r="C33" s="123" t="s">
        <v>18</v>
      </c>
      <c r="D33" s="119">
        <v>4</v>
      </c>
      <c r="E33" s="1"/>
      <c r="F33" s="85">
        <f t="shared" ref="F33" si="1">+D33*E33</f>
        <v>0</v>
      </c>
    </row>
    <row r="34" spans="1:6" ht="16.5" customHeight="1">
      <c r="A34" s="114"/>
      <c r="B34" s="124"/>
      <c r="C34" s="107"/>
      <c r="D34" s="119"/>
      <c r="E34" s="1"/>
      <c r="F34" s="85"/>
    </row>
    <row r="35" spans="1:6" ht="138.75" customHeight="1">
      <c r="A35" s="102" t="s">
        <v>15</v>
      </c>
      <c r="B35" s="125" t="s">
        <v>177</v>
      </c>
      <c r="C35" s="107"/>
      <c r="D35" s="119"/>
      <c r="E35" s="1"/>
      <c r="F35" s="85"/>
    </row>
    <row r="36" spans="1:6" ht="18.75" customHeight="1">
      <c r="A36" s="102"/>
      <c r="B36" s="92"/>
      <c r="C36" s="107" t="s">
        <v>43</v>
      </c>
      <c r="D36" s="119">
        <v>175</v>
      </c>
      <c r="E36" s="1"/>
      <c r="F36" s="85">
        <f t="shared" ref="F36" si="2">+D36*E36</f>
        <v>0</v>
      </c>
    </row>
    <row r="37" spans="1:6" ht="18.75" customHeight="1">
      <c r="A37" s="102"/>
      <c r="B37" s="122"/>
      <c r="C37" s="107"/>
      <c r="D37" s="119"/>
      <c r="E37" s="1"/>
      <c r="F37" s="85"/>
    </row>
    <row r="38" spans="1:6" ht="152.25" customHeight="1">
      <c r="A38" s="102" t="s">
        <v>16</v>
      </c>
      <c r="B38" s="108" t="s">
        <v>176</v>
      </c>
      <c r="C38" s="107"/>
      <c r="D38" s="119"/>
      <c r="E38" s="1"/>
      <c r="F38" s="85"/>
    </row>
    <row r="39" spans="1:6" ht="18" customHeight="1">
      <c r="A39" s="102"/>
      <c r="B39" s="92"/>
      <c r="C39" s="107" t="s">
        <v>43</v>
      </c>
      <c r="D39" s="119">
        <v>40</v>
      </c>
      <c r="E39" s="1"/>
      <c r="F39" s="85">
        <f t="shared" ref="F39" si="3">+D39*E39</f>
        <v>0</v>
      </c>
    </row>
    <row r="40" spans="1:6" ht="16.5" customHeight="1">
      <c r="A40" s="114"/>
      <c r="B40" s="124"/>
      <c r="C40" s="107"/>
      <c r="D40" s="119"/>
      <c r="E40" s="1"/>
      <c r="F40" s="85"/>
    </row>
    <row r="41" spans="1:6" ht="166.5" customHeight="1">
      <c r="A41" s="102" t="s">
        <v>17</v>
      </c>
      <c r="B41" s="108" t="s">
        <v>178</v>
      </c>
      <c r="C41" s="107"/>
      <c r="D41" s="119"/>
      <c r="E41" s="1"/>
      <c r="F41" s="85"/>
    </row>
    <row r="42" spans="1:6" ht="16.5" customHeight="1">
      <c r="A42" s="114"/>
      <c r="B42" s="92"/>
      <c r="C42" s="107" t="s">
        <v>43</v>
      </c>
      <c r="D42" s="119">
        <v>40</v>
      </c>
      <c r="E42" s="1"/>
      <c r="F42" s="85">
        <f t="shared" ref="F42" si="4">+D42*E42</f>
        <v>0</v>
      </c>
    </row>
    <row r="43" spans="1:6" ht="16.5" customHeight="1">
      <c r="A43" s="114"/>
      <c r="B43" s="124"/>
      <c r="C43" s="107"/>
      <c r="D43" s="119"/>
      <c r="E43" s="1"/>
      <c r="F43" s="85"/>
    </row>
    <row r="44" spans="1:6" ht="112.5" customHeight="1">
      <c r="A44" s="102" t="s">
        <v>70</v>
      </c>
      <c r="B44" s="108" t="s">
        <v>196</v>
      </c>
      <c r="C44" s="107"/>
      <c r="D44" s="119"/>
      <c r="E44" s="1"/>
      <c r="F44" s="85"/>
    </row>
    <row r="45" spans="1:6" ht="15" customHeight="1">
      <c r="A45" s="114"/>
      <c r="B45" s="92"/>
      <c r="C45" s="107" t="s">
        <v>43</v>
      </c>
      <c r="D45" s="119">
        <v>135</v>
      </c>
      <c r="E45" s="1"/>
      <c r="F45" s="85">
        <f t="shared" ref="F45" si="5">+D45*E45</f>
        <v>0</v>
      </c>
    </row>
    <row r="46" spans="1:6" ht="15" customHeight="1">
      <c r="A46" s="114"/>
      <c r="B46" s="124"/>
      <c r="C46" s="107"/>
      <c r="D46" s="119"/>
      <c r="E46" s="84"/>
      <c r="F46" s="85"/>
    </row>
    <row r="47" spans="1:6" s="82" customFormat="1" ht="16.5" customHeight="1">
      <c r="A47" s="86"/>
      <c r="B47" s="87" t="s">
        <v>44</v>
      </c>
      <c r="C47" s="88"/>
      <c r="D47" s="89"/>
      <c r="E47" s="90"/>
      <c r="F47" s="81">
        <f>SUM(F29:F46)</f>
        <v>0</v>
      </c>
    </row>
    <row r="49" spans="1:6" s="82" customFormat="1" ht="19.5" customHeight="1">
      <c r="A49" s="76" t="s">
        <v>137</v>
      </c>
      <c r="B49" s="126" t="s">
        <v>52</v>
      </c>
      <c r="C49" s="78"/>
      <c r="D49" s="79"/>
      <c r="E49" s="80"/>
      <c r="F49" s="81"/>
    </row>
    <row r="50" spans="1:6">
      <c r="A50" s="66"/>
      <c r="B50" s="127"/>
      <c r="C50" s="128"/>
      <c r="D50" s="129"/>
      <c r="E50" s="65"/>
      <c r="F50" s="130"/>
    </row>
    <row r="51" spans="1:6" ht="105.75" customHeight="1">
      <c r="A51" s="66"/>
      <c r="B51" s="270" t="s">
        <v>88</v>
      </c>
      <c r="C51" s="270"/>
      <c r="D51" s="270"/>
      <c r="E51" s="270"/>
      <c r="F51" s="270"/>
    </row>
    <row r="52" spans="1:6" ht="79.5" customHeight="1">
      <c r="A52" s="66"/>
      <c r="B52" s="270" t="s">
        <v>91</v>
      </c>
      <c r="C52" s="271"/>
      <c r="D52" s="271"/>
      <c r="E52" s="271"/>
      <c r="F52" s="271"/>
    </row>
    <row r="53" spans="1:6" ht="52.5" customHeight="1">
      <c r="A53" s="66"/>
      <c r="B53" s="270" t="s">
        <v>171</v>
      </c>
      <c r="C53" s="270"/>
      <c r="D53" s="270"/>
      <c r="E53" s="270"/>
      <c r="F53" s="270"/>
    </row>
    <row r="54" spans="1:6" ht="45.75" customHeight="1">
      <c r="A54" s="66"/>
      <c r="B54" s="270" t="s">
        <v>53</v>
      </c>
      <c r="C54" s="270"/>
      <c r="D54" s="270"/>
      <c r="E54" s="270"/>
      <c r="F54" s="270"/>
    </row>
    <row r="55" spans="1:6" ht="47.25" customHeight="1">
      <c r="A55" s="66"/>
      <c r="B55" s="270" t="s">
        <v>54</v>
      </c>
      <c r="C55" s="270"/>
      <c r="D55" s="270"/>
      <c r="E55" s="270"/>
      <c r="F55" s="270"/>
    </row>
    <row r="56" spans="1:6" ht="34.5" customHeight="1">
      <c r="A56" s="66"/>
      <c r="B56" s="270" t="s">
        <v>55</v>
      </c>
      <c r="C56" s="270"/>
      <c r="D56" s="270"/>
      <c r="E56" s="270"/>
      <c r="F56" s="270"/>
    </row>
    <row r="57" spans="1:6" ht="17.25" customHeight="1">
      <c r="A57" s="66"/>
      <c r="B57" s="171"/>
      <c r="C57" s="131"/>
      <c r="D57" s="131"/>
      <c r="E57" s="132"/>
      <c r="F57" s="133"/>
    </row>
    <row r="58" spans="1:6" ht="231" customHeight="1">
      <c r="A58" s="71" t="s">
        <v>27</v>
      </c>
      <c r="B58" s="108" t="s">
        <v>192</v>
      </c>
      <c r="C58" s="134"/>
      <c r="D58" s="135"/>
      <c r="E58" s="15"/>
      <c r="F58" s="85"/>
    </row>
    <row r="59" spans="1:6" ht="48.75" customHeight="1">
      <c r="B59" s="108" t="s">
        <v>140</v>
      </c>
      <c r="C59" s="134"/>
      <c r="D59" s="135"/>
      <c r="E59" s="15"/>
      <c r="F59" s="85"/>
    </row>
    <row r="60" spans="1:6" ht="15.75" customHeight="1">
      <c r="B60" s="92"/>
      <c r="C60" s="107" t="s">
        <v>43</v>
      </c>
      <c r="D60" s="135">
        <v>140</v>
      </c>
      <c r="E60" s="15"/>
      <c r="F60" s="85">
        <f t="shared" ref="F60" si="6">+D60*E60</f>
        <v>0</v>
      </c>
    </row>
    <row r="61" spans="1:6" ht="17.25" customHeight="1">
      <c r="A61" s="66"/>
      <c r="B61" s="171"/>
      <c r="C61" s="131"/>
      <c r="D61" s="131"/>
      <c r="E61" s="172"/>
      <c r="F61" s="133"/>
    </row>
    <row r="62" spans="1:6" ht="201" customHeight="1">
      <c r="A62" s="71" t="s">
        <v>35</v>
      </c>
      <c r="B62" s="122" t="s">
        <v>86</v>
      </c>
      <c r="C62" s="134"/>
      <c r="D62" s="135"/>
      <c r="E62" s="15"/>
      <c r="F62" s="85"/>
    </row>
    <row r="63" spans="1:6" ht="18" customHeight="1">
      <c r="A63" s="71"/>
      <c r="B63" s="92"/>
      <c r="C63" s="123" t="s">
        <v>179</v>
      </c>
      <c r="D63" s="135">
        <v>4.2</v>
      </c>
      <c r="E63" s="15"/>
      <c r="F63" s="85">
        <f>+D63*E63</f>
        <v>0</v>
      </c>
    </row>
    <row r="64" spans="1:6" ht="17.25" customHeight="1">
      <c r="B64" s="168"/>
      <c r="C64" s="134"/>
      <c r="D64" s="135"/>
      <c r="E64" s="15"/>
      <c r="F64" s="85"/>
    </row>
    <row r="65" spans="1:6" ht="156" customHeight="1">
      <c r="A65" s="71" t="s">
        <v>36</v>
      </c>
      <c r="B65" s="108" t="s">
        <v>180</v>
      </c>
      <c r="C65" s="134"/>
      <c r="D65" s="135"/>
      <c r="E65" s="15"/>
      <c r="F65" s="85"/>
    </row>
    <row r="66" spans="1:6" ht="33" customHeight="1">
      <c r="A66" s="71"/>
      <c r="B66" s="108" t="s">
        <v>181</v>
      </c>
      <c r="C66" s="107"/>
      <c r="D66" s="135"/>
      <c r="E66" s="15"/>
      <c r="F66" s="85"/>
    </row>
    <row r="67" spans="1:6" ht="31.5" customHeight="1">
      <c r="B67" s="108" t="s">
        <v>141</v>
      </c>
      <c r="C67" s="107"/>
      <c r="D67" s="135"/>
      <c r="E67" s="15"/>
      <c r="F67" s="85"/>
    </row>
    <row r="68" spans="1:6" ht="17.25" customHeight="1">
      <c r="B68" s="92"/>
      <c r="C68" s="107" t="s">
        <v>43</v>
      </c>
      <c r="D68" s="135">
        <v>40</v>
      </c>
      <c r="E68" s="15"/>
      <c r="F68" s="85">
        <f>D68*E68</f>
        <v>0</v>
      </c>
    </row>
    <row r="69" spans="1:6" ht="17.25" customHeight="1">
      <c r="B69" s="122"/>
      <c r="C69" s="134"/>
      <c r="D69" s="135"/>
      <c r="E69" s="136"/>
      <c r="F69" s="85"/>
    </row>
    <row r="70" spans="1:6" s="82" customFormat="1" ht="14.25" customHeight="1">
      <c r="A70" s="86"/>
      <c r="B70" s="87" t="s">
        <v>56</v>
      </c>
      <c r="C70" s="88"/>
      <c r="D70" s="89"/>
      <c r="E70" s="90"/>
      <c r="F70" s="81">
        <f>SUM(F59:F68)</f>
        <v>0</v>
      </c>
    </row>
    <row r="71" spans="1:6" ht="17.25" customHeight="1">
      <c r="B71" s="168"/>
      <c r="C71" s="134"/>
      <c r="D71" s="135"/>
      <c r="E71" s="136"/>
      <c r="F71" s="85"/>
    </row>
    <row r="72" spans="1:6" ht="17.25" customHeight="1">
      <c r="A72" s="76" t="s">
        <v>21</v>
      </c>
      <c r="B72" s="126" t="s">
        <v>142</v>
      </c>
      <c r="C72" s="78"/>
      <c r="D72" s="79"/>
      <c r="E72" s="80"/>
      <c r="F72" s="81"/>
    </row>
    <row r="73" spans="1:6" ht="17.25" customHeight="1">
      <c r="B73" s="168"/>
      <c r="C73" s="134"/>
      <c r="D73" s="135"/>
      <c r="E73" s="136"/>
      <c r="F73" s="85"/>
    </row>
    <row r="74" spans="1:6" ht="34.5" customHeight="1">
      <c r="B74" s="274" t="s">
        <v>45</v>
      </c>
      <c r="C74" s="274"/>
      <c r="D74" s="274"/>
      <c r="E74" s="274"/>
      <c r="F74" s="274"/>
    </row>
    <row r="75" spans="1:6" ht="91.5" customHeight="1">
      <c r="B75" s="274" t="s">
        <v>89</v>
      </c>
      <c r="C75" s="274"/>
      <c r="D75" s="274"/>
      <c r="E75" s="274"/>
      <c r="F75" s="274"/>
    </row>
    <row r="76" spans="1:6" ht="75" customHeight="1">
      <c r="B76" s="274" t="s">
        <v>46</v>
      </c>
      <c r="C76" s="274"/>
      <c r="D76" s="274"/>
      <c r="E76" s="274"/>
      <c r="F76" s="274"/>
    </row>
    <row r="77" spans="1:6" ht="18" customHeight="1">
      <c r="B77" s="274" t="s">
        <v>47</v>
      </c>
      <c r="C77" s="274"/>
      <c r="D77" s="274"/>
      <c r="E77" s="274"/>
      <c r="F77" s="274"/>
    </row>
    <row r="78" spans="1:6" ht="32.25" customHeight="1">
      <c r="B78" s="274" t="s">
        <v>48</v>
      </c>
      <c r="C78" s="274"/>
      <c r="D78" s="274"/>
      <c r="E78" s="274"/>
      <c r="F78" s="274"/>
    </row>
    <row r="79" spans="1:6" ht="19.5" customHeight="1">
      <c r="B79" s="274" t="s">
        <v>49</v>
      </c>
      <c r="C79" s="274"/>
      <c r="D79" s="274"/>
      <c r="E79" s="274"/>
      <c r="F79" s="274"/>
    </row>
    <row r="80" spans="1:6" ht="80.25" customHeight="1">
      <c r="B80" s="274" t="s">
        <v>90</v>
      </c>
      <c r="C80" s="274"/>
      <c r="D80" s="274"/>
      <c r="E80" s="274"/>
      <c r="F80" s="274"/>
    </row>
    <row r="81" spans="1:6" ht="49.5" customHeight="1">
      <c r="B81" s="274" t="s">
        <v>50</v>
      </c>
      <c r="C81" s="274"/>
      <c r="D81" s="274"/>
      <c r="E81" s="274"/>
      <c r="F81" s="274"/>
    </row>
    <row r="82" spans="1:6" ht="48.75" customHeight="1">
      <c r="B82" s="274" t="s">
        <v>51</v>
      </c>
      <c r="C82" s="274"/>
      <c r="D82" s="274"/>
      <c r="E82" s="274"/>
      <c r="F82" s="274"/>
    </row>
    <row r="83" spans="1:6" ht="12.75" customHeight="1">
      <c r="B83" s="168"/>
      <c r="C83" s="168"/>
      <c r="D83" s="168"/>
      <c r="E83" s="168"/>
      <c r="F83" s="168"/>
    </row>
    <row r="84" spans="1:6" ht="91.5" customHeight="1">
      <c r="A84" s="34" t="s">
        <v>22</v>
      </c>
      <c r="B84" s="108" t="s">
        <v>197</v>
      </c>
      <c r="C84" s="168"/>
      <c r="D84" s="168"/>
      <c r="E84" s="168"/>
      <c r="F84" s="168"/>
    </row>
    <row r="85" spans="1:6" ht="18" customHeight="1">
      <c r="B85" s="92"/>
      <c r="C85" s="134" t="s">
        <v>20</v>
      </c>
      <c r="D85" s="135">
        <v>4.2</v>
      </c>
      <c r="E85" s="15"/>
      <c r="F85" s="85">
        <f>+D85*E85</f>
        <v>0</v>
      </c>
    </row>
    <row r="86" spans="1:6" ht="18" customHeight="1">
      <c r="B86" s="168"/>
      <c r="C86" s="134"/>
      <c r="D86" s="135"/>
      <c r="E86" s="136"/>
      <c r="F86" s="85"/>
    </row>
    <row r="87" spans="1:6" ht="18" customHeight="1">
      <c r="A87" s="86"/>
      <c r="B87" s="87" t="s">
        <v>33</v>
      </c>
      <c r="C87" s="88"/>
      <c r="D87" s="89"/>
      <c r="E87" s="90"/>
      <c r="F87" s="81">
        <f>SUM(F85:F85)</f>
        <v>0</v>
      </c>
    </row>
    <row r="88" spans="1:6" ht="17.25" customHeight="1">
      <c r="B88" s="168"/>
      <c r="C88" s="134"/>
      <c r="D88" s="135"/>
      <c r="E88" s="136"/>
      <c r="F88" s="85"/>
    </row>
    <row r="89" spans="1:6" s="82" customFormat="1" ht="18.75">
      <c r="A89" s="76" t="s">
        <v>213</v>
      </c>
      <c r="B89" s="126" t="s">
        <v>182</v>
      </c>
      <c r="C89" s="78"/>
      <c r="D89" s="79"/>
      <c r="E89" s="80"/>
      <c r="F89" s="81"/>
    </row>
    <row r="90" spans="1:6">
      <c r="A90" s="66"/>
      <c r="B90" s="127"/>
      <c r="C90" s="120"/>
      <c r="D90" s="120"/>
      <c r="E90" s="121"/>
      <c r="F90" s="85"/>
    </row>
    <row r="91" spans="1:6" ht="15" customHeight="1">
      <c r="B91" s="274" t="s">
        <v>183</v>
      </c>
      <c r="C91" s="274"/>
      <c r="D91" s="274"/>
      <c r="E91" s="274"/>
      <c r="F91" s="274"/>
    </row>
    <row r="92" spans="1:6" ht="45.75" customHeight="1">
      <c r="B92" s="274" t="s">
        <v>143</v>
      </c>
      <c r="C92" s="274"/>
      <c r="D92" s="274"/>
      <c r="E92" s="274"/>
      <c r="F92" s="274"/>
    </row>
    <row r="93" spans="1:6" ht="33" customHeight="1">
      <c r="B93" s="274" t="s">
        <v>144</v>
      </c>
      <c r="C93" s="274"/>
      <c r="D93" s="274"/>
      <c r="E93" s="274"/>
      <c r="F93" s="274"/>
    </row>
    <row r="94" spans="1:6" ht="33" customHeight="1">
      <c r="B94" s="274" t="s">
        <v>145</v>
      </c>
      <c r="C94" s="274"/>
      <c r="D94" s="274"/>
      <c r="E94" s="274"/>
      <c r="F94" s="274"/>
    </row>
    <row r="95" spans="1:6" ht="48" customHeight="1">
      <c r="B95" s="274" t="s">
        <v>146</v>
      </c>
      <c r="C95" s="274"/>
      <c r="D95" s="274"/>
      <c r="E95" s="274"/>
      <c r="F95" s="274"/>
    </row>
    <row r="96" spans="1:6" ht="80.25" customHeight="1">
      <c r="B96" s="274" t="s">
        <v>147</v>
      </c>
      <c r="C96" s="274"/>
      <c r="D96" s="274"/>
      <c r="E96" s="274"/>
      <c r="F96" s="274"/>
    </row>
    <row r="97" spans="1:6" ht="47.25" customHeight="1">
      <c r="B97" s="274" t="s">
        <v>148</v>
      </c>
      <c r="C97" s="274"/>
      <c r="D97" s="274"/>
      <c r="E97" s="274"/>
      <c r="F97" s="274"/>
    </row>
    <row r="98" spans="1:6">
      <c r="B98" s="140"/>
      <c r="C98" s="112"/>
      <c r="D98" s="138"/>
      <c r="E98" s="139"/>
      <c r="F98" s="139"/>
    </row>
    <row r="99" spans="1:6" ht="182.25" customHeight="1">
      <c r="A99" s="71" t="s">
        <v>30</v>
      </c>
      <c r="B99" s="108" t="s">
        <v>215</v>
      </c>
      <c r="C99" s="134"/>
      <c r="D99" s="135"/>
      <c r="E99" s="15"/>
      <c r="F99" s="85"/>
    </row>
    <row r="100" spans="1:6">
      <c r="A100" s="71"/>
      <c r="B100" s="92"/>
      <c r="C100" s="112" t="s">
        <v>18</v>
      </c>
      <c r="D100" s="138">
        <v>6</v>
      </c>
      <c r="E100" s="16"/>
      <c r="F100" s="139">
        <f>+D100*E100</f>
        <v>0</v>
      </c>
    </row>
    <row r="101" spans="1:6">
      <c r="A101" s="110"/>
      <c r="B101" s="111"/>
      <c r="C101" s="109"/>
      <c r="D101" s="113"/>
      <c r="E101" s="2"/>
      <c r="F101" s="83"/>
    </row>
    <row r="102" spans="1:6" ht="74.25" customHeight="1">
      <c r="A102" s="71" t="s">
        <v>31</v>
      </c>
      <c r="B102" s="108" t="s">
        <v>198</v>
      </c>
      <c r="C102" s="134"/>
      <c r="D102" s="135"/>
      <c r="E102" s="15"/>
      <c r="F102" s="85"/>
    </row>
    <row r="103" spans="1:6">
      <c r="A103" s="71"/>
      <c r="B103" s="92"/>
      <c r="C103" s="112" t="s">
        <v>18</v>
      </c>
      <c r="D103" s="138">
        <v>2</v>
      </c>
      <c r="E103" s="16"/>
      <c r="F103" s="139">
        <f>+D103*E103</f>
        <v>0</v>
      </c>
    </row>
    <row r="104" spans="1:6">
      <c r="A104" s="71"/>
      <c r="B104" s="92"/>
      <c r="C104" s="112"/>
      <c r="D104" s="138"/>
      <c r="E104" s="16"/>
      <c r="F104" s="139"/>
    </row>
    <row r="105" spans="1:6" ht="76.5" customHeight="1">
      <c r="A105" s="71" t="s">
        <v>32</v>
      </c>
      <c r="B105" s="108" t="s">
        <v>199</v>
      </c>
      <c r="C105" s="134"/>
      <c r="D105" s="135"/>
      <c r="E105" s="15"/>
      <c r="F105" s="85"/>
    </row>
    <row r="106" spans="1:6">
      <c r="A106" s="71"/>
      <c r="B106" s="92"/>
      <c r="C106" s="112" t="s">
        <v>18</v>
      </c>
      <c r="D106" s="138">
        <v>1</v>
      </c>
      <c r="E106" s="16"/>
      <c r="F106" s="139">
        <f>+D106*E106</f>
        <v>0</v>
      </c>
    </row>
    <row r="107" spans="1:6">
      <c r="A107" s="71"/>
      <c r="B107" s="92"/>
      <c r="C107" s="112"/>
      <c r="D107" s="138"/>
      <c r="E107" s="16"/>
      <c r="F107" s="139"/>
    </row>
    <row r="108" spans="1:6" ht="79.5" customHeight="1">
      <c r="A108" s="71" t="s">
        <v>57</v>
      </c>
      <c r="B108" s="108" t="s">
        <v>200</v>
      </c>
      <c r="C108" s="134"/>
      <c r="D108" s="135"/>
      <c r="E108" s="15"/>
      <c r="F108" s="85"/>
    </row>
    <row r="109" spans="1:6">
      <c r="A109" s="71"/>
      <c r="B109" s="92"/>
      <c r="C109" s="112" t="s">
        <v>18</v>
      </c>
      <c r="D109" s="138">
        <v>3</v>
      </c>
      <c r="E109" s="16"/>
      <c r="F109" s="139">
        <f>+D109*E109</f>
        <v>0</v>
      </c>
    </row>
    <row r="110" spans="1:6">
      <c r="A110" s="71"/>
      <c r="B110" s="92"/>
      <c r="C110" s="112"/>
      <c r="D110" s="138"/>
      <c r="E110" s="139"/>
      <c r="F110" s="139"/>
    </row>
    <row r="111" spans="1:6" s="82" customFormat="1" ht="18.75">
      <c r="A111" s="86"/>
      <c r="B111" s="87" t="s">
        <v>26</v>
      </c>
      <c r="C111" s="88"/>
      <c r="D111" s="89"/>
      <c r="E111" s="90"/>
      <c r="F111" s="81">
        <f>SUM(F98:F109)</f>
        <v>0</v>
      </c>
    </row>
    <row r="112" spans="1:6" s="82" customFormat="1" ht="18.75">
      <c r="A112" s="76" t="s">
        <v>23</v>
      </c>
      <c r="B112" s="126" t="s">
        <v>58</v>
      </c>
      <c r="C112" s="78"/>
      <c r="D112" s="79"/>
      <c r="E112" s="80"/>
      <c r="F112" s="81"/>
    </row>
    <row r="114" spans="1:6" ht="31.5" customHeight="1">
      <c r="B114" s="278" t="s">
        <v>172</v>
      </c>
      <c r="C114" s="278"/>
      <c r="D114" s="278"/>
      <c r="E114" s="278"/>
      <c r="F114" s="278"/>
    </row>
    <row r="115" spans="1:6" ht="29.25" customHeight="1">
      <c r="B115" s="278" t="s">
        <v>24</v>
      </c>
      <c r="C115" s="278"/>
      <c r="D115" s="278"/>
      <c r="E115" s="278"/>
      <c r="F115" s="278"/>
    </row>
    <row r="116" spans="1:6" ht="61.5" customHeight="1">
      <c r="B116" s="278" t="s">
        <v>59</v>
      </c>
      <c r="C116" s="278"/>
      <c r="D116" s="278"/>
      <c r="E116" s="278"/>
      <c r="F116" s="278"/>
    </row>
    <row r="117" spans="1:6" ht="45" customHeight="1">
      <c r="B117" s="278" t="s">
        <v>60</v>
      </c>
      <c r="C117" s="278"/>
      <c r="D117" s="278"/>
      <c r="E117" s="278"/>
      <c r="F117" s="278"/>
    </row>
    <row r="118" spans="1:6">
      <c r="B118" s="278"/>
      <c r="C118" s="278"/>
      <c r="D118" s="278"/>
      <c r="E118" s="278"/>
      <c r="F118" s="278"/>
    </row>
    <row r="119" spans="1:6" ht="229.5" customHeight="1">
      <c r="A119" s="71" t="s">
        <v>191</v>
      </c>
      <c r="B119" s="108" t="s">
        <v>201</v>
      </c>
      <c r="C119" s="141"/>
      <c r="D119" s="142"/>
      <c r="E119" s="143"/>
      <c r="F119" s="130"/>
    </row>
    <row r="120" spans="1:6" ht="16.5" customHeight="1">
      <c r="A120" s="71"/>
      <c r="B120" s="168" t="s">
        <v>149</v>
      </c>
      <c r="C120" s="144"/>
      <c r="D120" s="145"/>
      <c r="E120" s="18"/>
      <c r="F120" s="146"/>
    </row>
    <row r="121" spans="1:6" ht="19.5" customHeight="1">
      <c r="A121" s="71"/>
      <c r="B121" s="92"/>
      <c r="C121" s="144" t="s">
        <v>13</v>
      </c>
      <c r="D121" s="145">
        <v>40</v>
      </c>
      <c r="E121" s="17"/>
      <c r="F121" s="146">
        <f>D121*E121</f>
        <v>0</v>
      </c>
    </row>
    <row r="122" spans="1:6" ht="19.5" customHeight="1">
      <c r="A122" s="147"/>
      <c r="B122" s="168" t="s">
        <v>150</v>
      </c>
      <c r="C122" s="144"/>
      <c r="D122" s="145"/>
      <c r="E122" s="17"/>
      <c r="F122" s="146"/>
    </row>
    <row r="123" spans="1:6" ht="15.75" customHeight="1">
      <c r="A123" s="147"/>
      <c r="B123" s="92"/>
      <c r="C123" s="144" t="s">
        <v>13</v>
      </c>
      <c r="D123" s="145">
        <v>46</v>
      </c>
      <c r="E123" s="17"/>
      <c r="F123" s="146">
        <f>D123*E123</f>
        <v>0</v>
      </c>
    </row>
    <row r="124" spans="1:6" ht="15.75" customHeight="1">
      <c r="A124" s="147"/>
      <c r="B124" s="168" t="s">
        <v>151</v>
      </c>
      <c r="C124" s="148"/>
      <c r="D124" s="145"/>
      <c r="E124" s="17"/>
      <c r="F124" s="146"/>
    </row>
    <row r="125" spans="1:6">
      <c r="A125" s="147"/>
      <c r="B125" s="92"/>
      <c r="C125" s="148" t="s">
        <v>20</v>
      </c>
      <c r="D125" s="145">
        <v>35</v>
      </c>
      <c r="E125" s="17"/>
      <c r="F125" s="146">
        <f>D125*E125</f>
        <v>0</v>
      </c>
    </row>
    <row r="126" spans="1:6" ht="9.75" customHeight="1">
      <c r="A126" s="147"/>
      <c r="B126" s="92"/>
      <c r="C126" s="144"/>
      <c r="D126" s="145"/>
      <c r="E126" s="17"/>
      <c r="F126" s="146"/>
    </row>
    <row r="127" spans="1:6" ht="240.75" customHeight="1">
      <c r="A127" s="71" t="s">
        <v>214</v>
      </c>
      <c r="B127" s="108" t="s">
        <v>202</v>
      </c>
      <c r="C127" s="141"/>
      <c r="D127" s="142"/>
      <c r="E127" s="173"/>
      <c r="F127" s="130"/>
    </row>
    <row r="128" spans="1:6">
      <c r="A128" s="71"/>
      <c r="B128" s="168" t="s">
        <v>149</v>
      </c>
      <c r="C128" s="144"/>
      <c r="D128" s="145"/>
      <c r="E128" s="17"/>
      <c r="F128" s="146"/>
    </row>
    <row r="129" spans="1:6">
      <c r="A129" s="71"/>
      <c r="B129" s="92"/>
      <c r="C129" s="144" t="s">
        <v>13</v>
      </c>
      <c r="D129" s="145">
        <v>135</v>
      </c>
      <c r="E129" s="17"/>
      <c r="F129" s="146">
        <f>D129*E129</f>
        <v>0</v>
      </c>
    </row>
    <row r="130" spans="1:6" ht="9.75" customHeight="1">
      <c r="A130" s="147"/>
      <c r="B130" s="92"/>
      <c r="C130" s="144"/>
      <c r="D130" s="145"/>
      <c r="E130" s="18"/>
      <c r="F130" s="146"/>
    </row>
    <row r="131" spans="1:6" s="82" customFormat="1" ht="18.75">
      <c r="A131" s="86"/>
      <c r="B131" s="87" t="s">
        <v>25</v>
      </c>
      <c r="C131" s="88"/>
      <c r="D131" s="89"/>
      <c r="E131" s="90"/>
      <c r="F131" s="81">
        <f>SUM(F120:F130)</f>
        <v>0</v>
      </c>
    </row>
    <row r="133" spans="1:6" ht="37.5">
      <c r="A133" s="86"/>
      <c r="B133" s="87" t="s">
        <v>154</v>
      </c>
      <c r="C133" s="88"/>
      <c r="D133" s="89"/>
      <c r="E133" s="90"/>
      <c r="F133" s="81">
        <f>+F131+F111+F87+F70+F47</f>
        <v>0</v>
      </c>
    </row>
  </sheetData>
  <sheetProtection algorithmName="SHA-512" hashValue="C1qAzBkzLZdT90190Wvt61rNvgVmnSoctDieEbenKXvRnvbqKtTZxNP2F3M6fUNbSsgGidLfktQCEur7yqCP+w==" saltValue="9VD2bmbZWubsVwJyfVElYA==" spinCount="100000" sheet="1" objects="1" scenarios="1"/>
  <mergeCells count="41">
    <mergeCell ref="B94:F94"/>
    <mergeCell ref="B91:F91"/>
    <mergeCell ref="B92:F92"/>
    <mergeCell ref="B95:F95"/>
    <mergeCell ref="B114:F114"/>
    <mergeCell ref="B115:F115"/>
    <mergeCell ref="B116:F116"/>
    <mergeCell ref="B117:F117"/>
    <mergeCell ref="B118:F118"/>
    <mergeCell ref="B96:F96"/>
    <mergeCell ref="B97:F97"/>
    <mergeCell ref="A12:F12"/>
    <mergeCell ref="A8:E8"/>
    <mergeCell ref="A10:F10"/>
    <mergeCell ref="A11:F11"/>
    <mergeCell ref="A13:F13"/>
    <mergeCell ref="A14:F14"/>
    <mergeCell ref="A15:F15"/>
    <mergeCell ref="B25:F25"/>
    <mergeCell ref="B26:F26"/>
    <mergeCell ref="B27:F27"/>
    <mergeCell ref="B74:F74"/>
    <mergeCell ref="B53:F53"/>
    <mergeCell ref="B54:F54"/>
    <mergeCell ref="B93:F93"/>
    <mergeCell ref="B80:F80"/>
    <mergeCell ref="B81:F81"/>
    <mergeCell ref="B82:F82"/>
    <mergeCell ref="B55:F55"/>
    <mergeCell ref="B56:F56"/>
    <mergeCell ref="B75:F75"/>
    <mergeCell ref="B76:F76"/>
    <mergeCell ref="B77:F77"/>
    <mergeCell ref="B78:F78"/>
    <mergeCell ref="B79:F79"/>
    <mergeCell ref="B52:F52"/>
    <mergeCell ref="B51:F51"/>
    <mergeCell ref="B21:F21"/>
    <mergeCell ref="B22:F22"/>
    <mergeCell ref="B23:F23"/>
    <mergeCell ref="B24:F24"/>
  </mergeCells>
  <pageMargins left="0.70866141732283472" right="0.70866141732283472" top="0.74803149606299213" bottom="0.74803149606299213" header="0.31496062992125984" footer="0.31496062992125984"/>
  <pageSetup paperSize="9" scale="83" fitToHeight="0" orientation="portrait" r:id="rId1"/>
  <rowBreaks count="7" manualBreakCount="7">
    <brk id="16" max="5" man="1"/>
    <brk id="34" max="5" man="1"/>
    <brk id="48" max="5" man="1"/>
    <brk id="71" max="5" man="1"/>
    <brk id="88" max="5" man="1"/>
    <brk id="111" max="5" man="1"/>
    <brk id="133" max="5" man="1"/>
  </rowBreaks>
  <colBreaks count="1" manualBreakCount="1">
    <brk id="5" max="1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5"/>
  <sheetViews>
    <sheetView view="pageBreakPreview" topLeftCell="A84" zoomScale="85" zoomScaleNormal="100" zoomScaleSheetLayoutView="85" workbookViewId="0">
      <selection activeCell="B85" sqref="B85"/>
    </sheetView>
  </sheetViews>
  <sheetFormatPr defaultRowHeight="15"/>
  <cols>
    <col min="1" max="1" width="5.42578125" style="22" customWidth="1"/>
    <col min="2" max="2" width="43.85546875" style="22" customWidth="1"/>
    <col min="3" max="3" width="9.140625" style="22"/>
    <col min="4" max="4" width="11.5703125" style="22" customWidth="1"/>
    <col min="5" max="5" width="11.42578125" style="35" customWidth="1"/>
    <col min="6" max="6" width="19.140625" style="35" customWidth="1"/>
    <col min="7" max="16384" width="9.140625" style="22"/>
  </cols>
  <sheetData>
    <row r="1" spans="1:6" ht="18.75">
      <c r="A1" s="19" t="s">
        <v>69</v>
      </c>
      <c r="B1" s="19"/>
      <c r="C1" s="59"/>
      <c r="D1" s="59"/>
      <c r="E1" s="60"/>
      <c r="F1" s="61"/>
    </row>
    <row r="2" spans="1:6">
      <c r="A2" s="25"/>
      <c r="B2" s="165" t="s">
        <v>212</v>
      </c>
      <c r="C2" s="25"/>
      <c r="D2" s="25"/>
      <c r="E2" s="63"/>
      <c r="F2" s="64"/>
    </row>
    <row r="3" spans="1:6">
      <c r="A3" s="25"/>
      <c r="B3" s="166" t="s">
        <v>207</v>
      </c>
      <c r="C3" s="25"/>
      <c r="D3" s="25"/>
      <c r="E3" s="63"/>
      <c r="F3" s="64"/>
    </row>
    <row r="4" spans="1:6">
      <c r="A4" s="25"/>
      <c r="B4" s="166" t="s">
        <v>208</v>
      </c>
      <c r="C4" s="25"/>
      <c r="D4" s="25"/>
      <c r="E4" s="63"/>
      <c r="F4" s="64"/>
    </row>
    <row r="5" spans="1:6" ht="26.25">
      <c r="A5" s="25"/>
      <c r="B5" s="167" t="s">
        <v>209</v>
      </c>
      <c r="C5" s="25"/>
      <c r="D5" s="25"/>
      <c r="E5" s="63"/>
      <c r="F5" s="64"/>
    </row>
    <row r="6" spans="1:6">
      <c r="A6" s="25"/>
      <c r="B6" s="166" t="s">
        <v>210</v>
      </c>
      <c r="C6" s="25"/>
      <c r="D6" s="25"/>
      <c r="E6" s="63"/>
      <c r="F6" s="64"/>
    </row>
    <row r="7" spans="1:6">
      <c r="A7" s="25"/>
      <c r="B7" s="25"/>
      <c r="C7" s="25"/>
      <c r="D7" s="25"/>
      <c r="E7" s="63"/>
      <c r="F7" s="64"/>
    </row>
    <row r="8" spans="1:6">
      <c r="A8" s="277" t="s">
        <v>82</v>
      </c>
      <c r="B8" s="277"/>
      <c r="C8" s="277"/>
      <c r="D8" s="277"/>
      <c r="E8" s="277"/>
      <c r="F8" s="65"/>
    </row>
    <row r="9" spans="1:6">
      <c r="A9" s="66"/>
      <c r="B9" s="67"/>
      <c r="C9" s="68"/>
      <c r="D9" s="69"/>
      <c r="E9" s="70"/>
      <c r="F9" s="65"/>
    </row>
    <row r="10" spans="1:6" ht="30" customHeight="1">
      <c r="A10" s="275" t="s">
        <v>63</v>
      </c>
      <c r="B10" s="275"/>
      <c r="C10" s="275"/>
      <c r="D10" s="275"/>
      <c r="E10" s="275"/>
      <c r="F10" s="275"/>
    </row>
    <row r="11" spans="1:6" ht="150.75" customHeight="1">
      <c r="A11" s="276" t="s">
        <v>64</v>
      </c>
      <c r="B11" s="276"/>
      <c r="C11" s="276"/>
      <c r="D11" s="276"/>
      <c r="E11" s="276"/>
      <c r="F11" s="276"/>
    </row>
    <row r="12" spans="1:6" ht="96" customHeight="1">
      <c r="A12" s="276" t="s">
        <v>65</v>
      </c>
      <c r="B12" s="276"/>
      <c r="C12" s="276"/>
      <c r="D12" s="276"/>
      <c r="E12" s="276"/>
      <c r="F12" s="276"/>
    </row>
    <row r="13" spans="1:6" ht="247.5" customHeight="1">
      <c r="A13" s="276" t="s">
        <v>66</v>
      </c>
      <c r="B13" s="276"/>
      <c r="C13" s="276"/>
      <c r="D13" s="276"/>
      <c r="E13" s="276"/>
      <c r="F13" s="276"/>
    </row>
    <row r="14" spans="1:6" ht="184.5" customHeight="1">
      <c r="A14" s="275" t="s">
        <v>67</v>
      </c>
      <c r="B14" s="275"/>
      <c r="C14" s="275"/>
      <c r="D14" s="275"/>
      <c r="E14" s="275"/>
      <c r="F14" s="275"/>
    </row>
    <row r="15" spans="1:6" ht="30.75" customHeight="1">
      <c r="A15" s="275" t="s">
        <v>68</v>
      </c>
      <c r="B15" s="275"/>
      <c r="C15" s="275"/>
      <c r="D15" s="275"/>
      <c r="E15" s="275"/>
      <c r="F15" s="275"/>
    </row>
    <row r="16" spans="1:6">
      <c r="A16" s="71"/>
      <c r="B16" s="67"/>
      <c r="C16" s="68"/>
      <c r="D16" s="72"/>
      <c r="E16" s="70"/>
      <c r="F16" s="65"/>
    </row>
    <row r="17" spans="1:6" ht="45">
      <c r="A17" s="73" t="s">
        <v>5</v>
      </c>
      <c r="B17" s="73" t="s">
        <v>6</v>
      </c>
      <c r="C17" s="73" t="s">
        <v>7</v>
      </c>
      <c r="D17" s="74" t="s">
        <v>8</v>
      </c>
      <c r="E17" s="75" t="s">
        <v>9</v>
      </c>
      <c r="F17" s="75" t="s">
        <v>10</v>
      </c>
    </row>
    <row r="18" spans="1:6">
      <c r="A18" s="36"/>
      <c r="B18" s="169"/>
      <c r="C18" s="68"/>
      <c r="D18" s="72"/>
      <c r="E18" s="70"/>
      <c r="F18" s="65"/>
    </row>
    <row r="19" spans="1:6" ht="18.75">
      <c r="A19" s="76" t="s">
        <v>216</v>
      </c>
      <c r="B19" s="77" t="s">
        <v>72</v>
      </c>
      <c r="C19" s="78"/>
      <c r="D19" s="79"/>
      <c r="E19" s="80"/>
      <c r="F19" s="81"/>
    </row>
    <row r="21" spans="1:6" ht="287.25" customHeight="1">
      <c r="A21" s="102" t="s">
        <v>12</v>
      </c>
      <c r="B21" s="92" t="s">
        <v>157</v>
      </c>
      <c r="C21" s="104"/>
      <c r="D21" s="105"/>
      <c r="E21" s="151"/>
      <c r="F21" s="65"/>
    </row>
    <row r="22" spans="1:6">
      <c r="A22" s="102"/>
      <c r="B22" s="152" t="s">
        <v>156</v>
      </c>
      <c r="C22" s="100"/>
      <c r="D22" s="103"/>
      <c r="E22" s="1"/>
      <c r="F22" s="85"/>
    </row>
    <row r="23" spans="1:6">
      <c r="A23" s="102"/>
      <c r="B23" s="92"/>
      <c r="C23" s="100" t="s">
        <v>20</v>
      </c>
      <c r="D23" s="103">
        <v>50</v>
      </c>
      <c r="E23" s="1"/>
      <c r="F23" s="85">
        <f>D23*E23</f>
        <v>0</v>
      </c>
    </row>
    <row r="24" spans="1:6">
      <c r="A24" s="102"/>
      <c r="B24" s="152"/>
      <c r="C24" s="100"/>
      <c r="D24" s="103"/>
      <c r="E24" s="1"/>
      <c r="F24" s="85"/>
    </row>
    <row r="25" spans="1:6" ht="319.5" customHeight="1">
      <c r="A25" s="102" t="s">
        <v>14</v>
      </c>
      <c r="B25" s="92" t="s">
        <v>184</v>
      </c>
      <c r="C25" s="104"/>
      <c r="D25" s="105"/>
      <c r="E25" s="151"/>
      <c r="F25" s="65"/>
    </row>
    <row r="26" spans="1:6" ht="15" customHeight="1">
      <c r="A26" s="102"/>
      <c r="B26" s="153"/>
      <c r="C26" s="100" t="s">
        <v>87</v>
      </c>
      <c r="D26" s="103">
        <v>1</v>
      </c>
      <c r="E26" s="1"/>
      <c r="F26" s="85">
        <f>D26*E26</f>
        <v>0</v>
      </c>
    </row>
    <row r="27" spans="1:6" ht="14.25" customHeight="1">
      <c r="A27" s="102"/>
      <c r="B27" s="153"/>
      <c r="C27" s="100"/>
      <c r="D27" s="103"/>
      <c r="E27" s="1"/>
      <c r="F27" s="85"/>
    </row>
    <row r="28" spans="1:6" ht="60.75" customHeight="1">
      <c r="A28" s="102" t="s">
        <v>15</v>
      </c>
      <c r="B28" s="92" t="s">
        <v>92</v>
      </c>
      <c r="C28" s="104"/>
      <c r="D28" s="105"/>
      <c r="E28" s="151"/>
      <c r="F28" s="65"/>
    </row>
    <row r="29" spans="1:6">
      <c r="A29" s="102"/>
      <c r="B29" s="152"/>
      <c r="C29" s="100" t="s">
        <v>18</v>
      </c>
      <c r="D29" s="103">
        <v>1</v>
      </c>
      <c r="E29" s="1"/>
      <c r="F29" s="85">
        <f>D29*E29</f>
        <v>0</v>
      </c>
    </row>
    <row r="30" spans="1:6">
      <c r="E30" s="5"/>
    </row>
    <row r="31" spans="1:6" ht="257.25" customHeight="1">
      <c r="A31" s="102" t="s">
        <v>16</v>
      </c>
      <c r="B31" s="92" t="s">
        <v>170</v>
      </c>
      <c r="C31" s="104"/>
      <c r="D31" s="105"/>
      <c r="E31" s="151"/>
      <c r="F31" s="65"/>
    </row>
    <row r="32" spans="1:6" ht="18" customHeight="1">
      <c r="A32" s="102"/>
      <c r="B32" s="153" t="s">
        <v>193</v>
      </c>
      <c r="C32" s="100"/>
      <c r="D32" s="154"/>
      <c r="E32" s="14"/>
      <c r="F32" s="94"/>
    </row>
    <row r="33" spans="1:6" ht="17.25" customHeight="1">
      <c r="A33" s="102"/>
      <c r="B33" s="92"/>
      <c r="C33" s="100" t="s">
        <v>20</v>
      </c>
      <c r="D33" s="154">
        <v>15</v>
      </c>
      <c r="E33" s="14"/>
      <c r="F33" s="94">
        <f>D33*E33</f>
        <v>0</v>
      </c>
    </row>
    <row r="34" spans="1:6" ht="17.25" customHeight="1">
      <c r="A34" s="102"/>
      <c r="B34" s="153" t="s">
        <v>194</v>
      </c>
      <c r="C34" s="100"/>
      <c r="D34" s="154"/>
      <c r="E34" s="14"/>
      <c r="F34" s="94"/>
    </row>
    <row r="35" spans="1:6" ht="17.25" customHeight="1">
      <c r="A35" s="102"/>
      <c r="B35" s="92"/>
      <c r="C35" s="100" t="s">
        <v>20</v>
      </c>
      <c r="D35" s="154">
        <v>45</v>
      </c>
      <c r="E35" s="14"/>
      <c r="F35" s="94">
        <f>D35*E35</f>
        <v>0</v>
      </c>
    </row>
    <row r="36" spans="1:6">
      <c r="A36" s="34"/>
      <c r="B36" s="92"/>
      <c r="E36" s="5"/>
      <c r="F36" s="65"/>
    </row>
    <row r="37" spans="1:6" ht="305.25" customHeight="1">
      <c r="A37" s="34" t="s">
        <v>17</v>
      </c>
      <c r="B37" s="39" t="s">
        <v>187</v>
      </c>
      <c r="C37" s="40"/>
      <c r="D37" s="41"/>
      <c r="E37" s="47"/>
      <c r="F37" s="43"/>
    </row>
    <row r="38" spans="1:6" ht="15.75" customHeight="1">
      <c r="A38" s="34"/>
      <c r="B38" s="39" t="s">
        <v>195</v>
      </c>
      <c r="C38" s="40" t="s">
        <v>18</v>
      </c>
      <c r="D38" s="41">
        <v>1</v>
      </c>
      <c r="E38" s="47"/>
      <c r="F38" s="43">
        <f t="shared" ref="F38" si="0">D38*E38</f>
        <v>0</v>
      </c>
    </row>
    <row r="39" spans="1:6">
      <c r="B39" s="44"/>
      <c r="E39" s="5"/>
      <c r="F39" s="45"/>
    </row>
    <row r="40" spans="1:6">
      <c r="B40" s="46" t="s">
        <v>185</v>
      </c>
      <c r="C40" s="40"/>
      <c r="D40" s="41"/>
      <c r="E40" s="47"/>
      <c r="F40" s="43"/>
    </row>
    <row r="41" spans="1:6">
      <c r="B41" s="92"/>
      <c r="C41" s="40" t="s">
        <v>186</v>
      </c>
      <c r="D41" s="41">
        <v>4</v>
      </c>
      <c r="E41" s="47"/>
      <c r="F41" s="43">
        <f t="shared" ref="F41" si="1">D41*E41</f>
        <v>0</v>
      </c>
    </row>
    <row r="42" spans="1:6" ht="17.25" customHeight="1">
      <c r="B42" s="46" t="s">
        <v>188</v>
      </c>
      <c r="C42" s="40"/>
      <c r="D42" s="41"/>
      <c r="E42" s="47"/>
      <c r="F42" s="43"/>
    </row>
    <row r="43" spans="1:6">
      <c r="B43" s="92"/>
      <c r="C43" s="40" t="s">
        <v>186</v>
      </c>
      <c r="D43" s="41">
        <v>5</v>
      </c>
      <c r="E43" s="47"/>
      <c r="F43" s="43">
        <f t="shared" ref="F43" si="2">D43*E43</f>
        <v>0</v>
      </c>
    </row>
    <row r="44" spans="1:6">
      <c r="B44" s="153"/>
      <c r="C44" s="100"/>
      <c r="D44" s="154"/>
      <c r="E44" s="14"/>
      <c r="F44" s="93"/>
    </row>
    <row r="45" spans="1:6" ht="126" customHeight="1">
      <c r="A45" s="48" t="s">
        <v>70</v>
      </c>
      <c r="B45" s="49" t="s">
        <v>203</v>
      </c>
      <c r="C45" s="40"/>
      <c r="D45" s="41"/>
      <c r="E45" s="47"/>
      <c r="F45" s="43"/>
    </row>
    <row r="46" spans="1:6" ht="15" customHeight="1">
      <c r="A46" s="48"/>
      <c r="B46" s="92"/>
      <c r="C46" s="40" t="s">
        <v>186</v>
      </c>
      <c r="D46" s="41">
        <v>3</v>
      </c>
      <c r="E46" s="47"/>
      <c r="F46" s="43">
        <f t="shared" ref="F46" si="3">D46*E46</f>
        <v>0</v>
      </c>
    </row>
    <row r="47" spans="1:6">
      <c r="A47" s="48"/>
      <c r="B47" s="49"/>
      <c r="C47" s="40"/>
      <c r="D47" s="41"/>
      <c r="E47" s="42"/>
      <c r="F47" s="43"/>
    </row>
    <row r="48" spans="1:6" ht="18.75">
      <c r="A48" s="86"/>
      <c r="B48" s="87" t="s">
        <v>73</v>
      </c>
      <c r="C48" s="88"/>
      <c r="D48" s="89"/>
      <c r="E48" s="90"/>
      <c r="F48" s="81">
        <f>SUM(F22:F47)</f>
        <v>0</v>
      </c>
    </row>
    <row r="50" spans="1:6" ht="18.75">
      <c r="A50" s="76" t="s">
        <v>71</v>
      </c>
      <c r="B50" s="77" t="s">
        <v>75</v>
      </c>
      <c r="C50" s="78"/>
      <c r="D50" s="79"/>
      <c r="E50" s="80"/>
      <c r="F50" s="81"/>
    </row>
    <row r="51" spans="1:6" ht="18.75">
      <c r="A51" s="95"/>
      <c r="B51" s="96"/>
      <c r="C51" s="97"/>
      <c r="D51" s="98"/>
      <c r="E51" s="99"/>
      <c r="F51" s="91"/>
    </row>
    <row r="52" spans="1:6" ht="57" customHeight="1">
      <c r="A52" s="95"/>
      <c r="B52" s="279" t="s">
        <v>161</v>
      </c>
      <c r="C52" s="280"/>
      <c r="D52" s="280"/>
      <c r="E52" s="280"/>
      <c r="F52" s="280"/>
    </row>
    <row r="53" spans="1:6" ht="57" customHeight="1">
      <c r="A53" s="95"/>
      <c r="B53" s="279" t="s">
        <v>162</v>
      </c>
      <c r="C53" s="280"/>
      <c r="D53" s="280"/>
      <c r="E53" s="280"/>
      <c r="F53" s="280"/>
    </row>
    <row r="54" spans="1:6" ht="73.5" customHeight="1">
      <c r="A54" s="95"/>
      <c r="B54" s="279" t="s">
        <v>163</v>
      </c>
      <c r="C54" s="280"/>
      <c r="D54" s="280"/>
      <c r="E54" s="280"/>
      <c r="F54" s="280"/>
    </row>
    <row r="55" spans="1:6" ht="41.25" customHeight="1">
      <c r="B55" s="279" t="s">
        <v>164</v>
      </c>
      <c r="C55" s="280"/>
      <c r="D55" s="280"/>
      <c r="E55" s="280"/>
      <c r="F55" s="280"/>
    </row>
    <row r="57" spans="1:6" ht="321" customHeight="1">
      <c r="A57" s="102" t="s">
        <v>27</v>
      </c>
      <c r="B57" s="92" t="s">
        <v>173</v>
      </c>
      <c r="C57" s="104"/>
      <c r="D57" s="105"/>
      <c r="E57" s="106"/>
      <c r="F57" s="65"/>
    </row>
    <row r="58" spans="1:6" ht="312" customHeight="1">
      <c r="A58" s="102"/>
      <c r="B58" s="92" t="s">
        <v>205</v>
      </c>
      <c r="C58" s="100" t="s">
        <v>19</v>
      </c>
      <c r="D58" s="103">
        <v>3</v>
      </c>
      <c r="E58" s="1"/>
      <c r="F58" s="85">
        <f>D58*E58</f>
        <v>0</v>
      </c>
    </row>
    <row r="59" spans="1:6">
      <c r="E59" s="5"/>
    </row>
    <row r="60" spans="1:6" ht="154.5" customHeight="1">
      <c r="A60" s="102" t="s">
        <v>28</v>
      </c>
      <c r="B60" s="92" t="s">
        <v>165</v>
      </c>
      <c r="C60" s="104"/>
      <c r="D60" s="105"/>
      <c r="E60" s="151"/>
      <c r="F60" s="65"/>
    </row>
    <row r="61" spans="1:6">
      <c r="A61" s="102"/>
      <c r="B61" s="152"/>
      <c r="C61" s="100" t="s">
        <v>19</v>
      </c>
      <c r="D61" s="103">
        <v>5</v>
      </c>
      <c r="E61" s="1"/>
      <c r="F61" s="85">
        <f>D61*E61</f>
        <v>0</v>
      </c>
    </row>
    <row r="62" spans="1:6">
      <c r="E62" s="5"/>
    </row>
    <row r="63" spans="1:6" ht="153.75" customHeight="1">
      <c r="A63" s="102" t="s">
        <v>29</v>
      </c>
      <c r="B63" s="92" t="s">
        <v>166</v>
      </c>
      <c r="C63" s="104"/>
      <c r="D63" s="105"/>
      <c r="E63" s="151"/>
      <c r="F63" s="65"/>
    </row>
    <row r="64" spans="1:6">
      <c r="A64" s="102"/>
      <c r="B64" s="152"/>
      <c r="C64" s="100" t="s">
        <v>19</v>
      </c>
      <c r="D64" s="103">
        <v>5</v>
      </c>
      <c r="E64" s="1"/>
      <c r="F64" s="85">
        <f>D64*E64</f>
        <v>0</v>
      </c>
    </row>
    <row r="65" spans="1:6">
      <c r="E65" s="5"/>
    </row>
    <row r="66" spans="1:6" ht="150.75" customHeight="1">
      <c r="A66" s="102" t="s">
        <v>35</v>
      </c>
      <c r="B66" s="92" t="s">
        <v>167</v>
      </c>
      <c r="C66" s="104"/>
      <c r="D66" s="105"/>
      <c r="E66" s="151"/>
      <c r="F66" s="65"/>
    </row>
    <row r="67" spans="1:6">
      <c r="A67" s="102"/>
      <c r="B67" s="92"/>
      <c r="C67" s="100" t="s">
        <v>19</v>
      </c>
      <c r="D67" s="103">
        <v>4</v>
      </c>
      <c r="E67" s="1"/>
      <c r="F67" s="85">
        <f>D67*E67</f>
        <v>0</v>
      </c>
    </row>
    <row r="68" spans="1:6">
      <c r="E68" s="5"/>
    </row>
    <row r="69" spans="1:6" ht="110.25" customHeight="1">
      <c r="A69" s="102" t="s">
        <v>36</v>
      </c>
      <c r="B69" s="92" t="s">
        <v>168</v>
      </c>
      <c r="C69" s="100"/>
      <c r="D69" s="103"/>
      <c r="E69" s="1"/>
      <c r="F69" s="85"/>
    </row>
    <row r="70" spans="1:6">
      <c r="A70" s="102"/>
      <c r="B70" s="152"/>
      <c r="C70" s="100" t="s">
        <v>18</v>
      </c>
      <c r="D70" s="103">
        <v>1</v>
      </c>
      <c r="E70" s="1"/>
      <c r="F70" s="85">
        <f>D70*E70</f>
        <v>0</v>
      </c>
    </row>
    <row r="71" spans="1:6">
      <c r="A71" s="102"/>
      <c r="B71" s="152"/>
      <c r="C71" s="100"/>
      <c r="D71" s="103"/>
      <c r="E71" s="1"/>
      <c r="F71" s="85"/>
    </row>
    <row r="72" spans="1:6" ht="90">
      <c r="A72" s="102" t="s">
        <v>37</v>
      </c>
      <c r="B72" s="92" t="s">
        <v>206</v>
      </c>
      <c r="C72" s="100"/>
      <c r="D72" s="103"/>
      <c r="E72" s="1"/>
      <c r="F72" s="85"/>
    </row>
    <row r="73" spans="1:6">
      <c r="A73" s="102"/>
      <c r="B73" s="152"/>
      <c r="C73" s="100" t="s">
        <v>18</v>
      </c>
      <c r="D73" s="103">
        <v>1</v>
      </c>
      <c r="E73" s="1"/>
      <c r="F73" s="85">
        <f>D73*E73</f>
        <v>0</v>
      </c>
    </row>
    <row r="74" spans="1:6">
      <c r="A74" s="102"/>
      <c r="B74" s="152"/>
      <c r="C74" s="100"/>
      <c r="D74" s="103"/>
      <c r="E74" s="1"/>
      <c r="F74" s="85"/>
    </row>
    <row r="75" spans="1:6" ht="96" customHeight="1">
      <c r="A75" s="102" t="s">
        <v>217</v>
      </c>
      <c r="B75" s="92" t="s">
        <v>204</v>
      </c>
      <c r="C75" s="100"/>
      <c r="D75" s="103"/>
      <c r="E75" s="1"/>
      <c r="F75" s="85"/>
    </row>
    <row r="76" spans="1:6">
      <c r="A76" s="102"/>
      <c r="B76" s="152"/>
      <c r="C76" s="100" t="s">
        <v>18</v>
      </c>
      <c r="D76" s="103">
        <v>2</v>
      </c>
      <c r="E76" s="1"/>
      <c r="F76" s="85">
        <f>D76*E76</f>
        <v>0</v>
      </c>
    </row>
    <row r="77" spans="1:6">
      <c r="A77" s="102"/>
      <c r="B77" s="152"/>
      <c r="C77" s="100"/>
      <c r="D77" s="103"/>
      <c r="E77" s="84"/>
      <c r="F77" s="85"/>
    </row>
    <row r="78" spans="1:6" ht="18.75">
      <c r="A78" s="86"/>
      <c r="B78" s="87" t="s">
        <v>77</v>
      </c>
      <c r="C78" s="88"/>
      <c r="D78" s="89"/>
      <c r="E78" s="90"/>
      <c r="F78" s="81">
        <f>SUM(F58:F76)</f>
        <v>0</v>
      </c>
    </row>
    <row r="80" spans="1:6" ht="18.75">
      <c r="A80" s="76" t="s">
        <v>74</v>
      </c>
      <c r="B80" s="77" t="s">
        <v>78</v>
      </c>
      <c r="C80" s="78"/>
      <c r="D80" s="79"/>
      <c r="E80" s="80"/>
      <c r="F80" s="81"/>
    </row>
    <row r="81" spans="1:6" ht="18.75">
      <c r="A81" s="155"/>
      <c r="B81" s="156"/>
      <c r="C81" s="157"/>
      <c r="D81" s="158"/>
      <c r="E81" s="159"/>
      <c r="F81" s="160"/>
    </row>
    <row r="82" spans="1:6" ht="322.5" customHeight="1">
      <c r="A82" s="34" t="s">
        <v>22</v>
      </c>
      <c r="B82" s="49" t="s">
        <v>190</v>
      </c>
      <c r="E82" s="5"/>
    </row>
    <row r="83" spans="1:6">
      <c r="B83" s="46" t="s">
        <v>158</v>
      </c>
      <c r="C83" s="50" t="s">
        <v>20</v>
      </c>
      <c r="D83" s="53">
        <v>18</v>
      </c>
      <c r="E83" s="51"/>
      <c r="F83" s="52">
        <f t="shared" ref="F83" si="4">D83*E83</f>
        <v>0</v>
      </c>
    </row>
    <row r="84" spans="1:6">
      <c r="B84" s="46"/>
      <c r="C84" s="50"/>
      <c r="D84" s="53"/>
      <c r="E84" s="51"/>
      <c r="F84" s="52"/>
    </row>
    <row r="85" spans="1:6" ht="229.5" customHeight="1">
      <c r="A85" s="54" t="s">
        <v>76</v>
      </c>
      <c r="B85" s="49" t="s">
        <v>189</v>
      </c>
      <c r="C85" s="55"/>
      <c r="D85" s="56"/>
      <c r="E85" s="164"/>
      <c r="F85" s="45"/>
    </row>
    <row r="86" spans="1:6">
      <c r="B86" s="46" t="s">
        <v>160</v>
      </c>
      <c r="C86" s="40"/>
      <c r="D86" s="53"/>
      <c r="E86" s="57"/>
      <c r="F86" s="58"/>
    </row>
    <row r="87" spans="1:6">
      <c r="B87" s="92"/>
      <c r="C87" s="40" t="s">
        <v>186</v>
      </c>
      <c r="D87" s="53">
        <v>10</v>
      </c>
      <c r="E87" s="57"/>
      <c r="F87" s="58">
        <f t="shared" ref="F87" si="5">D87*E87</f>
        <v>0</v>
      </c>
    </row>
    <row r="88" spans="1:6">
      <c r="B88" s="46" t="s">
        <v>159</v>
      </c>
      <c r="C88" s="40"/>
      <c r="D88" s="53"/>
      <c r="E88" s="57"/>
      <c r="F88" s="58"/>
    </row>
    <row r="89" spans="1:6">
      <c r="A89" s="34"/>
      <c r="B89" s="92"/>
      <c r="C89" s="40" t="s">
        <v>186</v>
      </c>
      <c r="D89" s="53">
        <v>4</v>
      </c>
      <c r="E89" s="57"/>
      <c r="F89" s="58">
        <f t="shared" ref="F89" si="6">D89*E89</f>
        <v>0</v>
      </c>
    </row>
    <row r="90" spans="1:6">
      <c r="B90" s="153"/>
      <c r="C90" s="161"/>
      <c r="D90" s="137"/>
      <c r="E90" s="174"/>
      <c r="F90" s="162"/>
    </row>
    <row r="91" spans="1:6">
      <c r="A91" s="163"/>
      <c r="B91" s="92"/>
    </row>
    <row r="92" spans="1:6" ht="18.75">
      <c r="A92" s="86"/>
      <c r="B92" s="87" t="s">
        <v>79</v>
      </c>
      <c r="C92" s="88"/>
      <c r="D92" s="89"/>
      <c r="E92" s="90"/>
      <c r="F92" s="81">
        <f>SUM(F82:F91)</f>
        <v>0</v>
      </c>
    </row>
    <row r="95" spans="1:6" ht="27" customHeight="1">
      <c r="A95" s="86"/>
      <c r="B95" s="87" t="s">
        <v>169</v>
      </c>
      <c r="C95" s="88"/>
      <c r="D95" s="89"/>
      <c r="E95" s="90"/>
      <c r="F95" s="81">
        <f>F92+F78+F48</f>
        <v>0</v>
      </c>
    </row>
  </sheetData>
  <sheetProtection algorithmName="SHA-512" hashValue="j0vOgpTWpXAVyoOeLQQpQQawZV+CICt+mscAKkUaTJul/08EVwFIhKGctjCU/D7I+Z36iifWMrxS7TbvI8YbMA==" saltValue="phjvqSf7mwc8CdQMXvvRXQ==" spinCount="100000" sheet="1" objects="1" scenarios="1"/>
  <mergeCells count="11">
    <mergeCell ref="B55:F55"/>
    <mergeCell ref="B53:F53"/>
    <mergeCell ref="B54:F54"/>
    <mergeCell ref="A13:F13"/>
    <mergeCell ref="A14:F14"/>
    <mergeCell ref="A15:F15"/>
    <mergeCell ref="A12:F12"/>
    <mergeCell ref="A8:E8"/>
    <mergeCell ref="A10:F10"/>
    <mergeCell ref="A11:F11"/>
    <mergeCell ref="B52:F52"/>
  </mergeCells>
  <pageMargins left="0.7" right="0.7" top="0.75" bottom="0.75" header="0.3" footer="0.3"/>
  <pageSetup scale="54" orientation="portrait" r:id="rId1"/>
  <rowBreaks count="5" manualBreakCount="5">
    <brk id="15" max="16383" man="1"/>
    <brk id="36" max="5" man="1"/>
    <brk id="48" max="16383" man="1"/>
    <brk id="62" max="5" man="1"/>
    <brk id="7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6A510-8B79-48CB-B8E2-8BC0D84C0D00}">
  <dimension ref="A2:F142"/>
  <sheetViews>
    <sheetView topLeftCell="A122" zoomScale="85" zoomScaleNormal="85" workbookViewId="0">
      <selection activeCell="H132" sqref="H132"/>
    </sheetView>
  </sheetViews>
  <sheetFormatPr defaultRowHeight="15"/>
  <cols>
    <col min="1" max="1" width="10.5703125" style="22" customWidth="1"/>
    <col min="2" max="2" width="52.28515625" style="22" customWidth="1"/>
    <col min="3" max="16384" width="9.140625" style="22"/>
  </cols>
  <sheetData>
    <row r="2" spans="1:6">
      <c r="A2" s="175" t="s">
        <v>80</v>
      </c>
      <c r="B2" s="176" t="s">
        <v>220</v>
      </c>
      <c r="C2" s="177"/>
      <c r="D2" s="177"/>
      <c r="E2" s="177"/>
      <c r="F2" s="177"/>
    </row>
    <row r="3" spans="1:6">
      <c r="A3" s="175"/>
      <c r="B3" s="176"/>
      <c r="C3" s="177"/>
      <c r="D3" s="177"/>
      <c r="E3" s="177"/>
      <c r="F3" s="177"/>
    </row>
    <row r="4" spans="1:6">
      <c r="A4" s="178" t="s">
        <v>221</v>
      </c>
      <c r="B4" s="179" t="s">
        <v>222</v>
      </c>
      <c r="C4" s="179" t="s">
        <v>223</v>
      </c>
      <c r="D4" s="179" t="s">
        <v>224</v>
      </c>
      <c r="E4" s="179" t="s">
        <v>225</v>
      </c>
      <c r="F4" s="179" t="s">
        <v>226</v>
      </c>
    </row>
    <row r="5" spans="1:6">
      <c r="A5" s="175"/>
      <c r="B5" s="180"/>
      <c r="C5" s="181"/>
      <c r="D5" s="181"/>
      <c r="E5" s="182"/>
      <c r="F5" s="182"/>
    </row>
    <row r="6" spans="1:6">
      <c r="A6" s="183" t="s">
        <v>227</v>
      </c>
      <c r="B6" s="184" t="s">
        <v>228</v>
      </c>
      <c r="C6" s="185"/>
      <c r="D6" s="185"/>
      <c r="E6" s="186"/>
      <c r="F6" s="187"/>
    </row>
    <row r="7" spans="1:6">
      <c r="A7" s="188"/>
      <c r="B7" s="189"/>
      <c r="C7" s="177"/>
      <c r="D7" s="177"/>
      <c r="E7" s="190"/>
      <c r="F7" s="190"/>
    </row>
    <row r="8" spans="1:6" ht="67.5" customHeight="1">
      <c r="A8" s="191"/>
      <c r="B8" s="284" t="s">
        <v>229</v>
      </c>
      <c r="C8" s="284"/>
      <c r="D8" s="284"/>
      <c r="E8" s="284"/>
      <c r="F8" s="192"/>
    </row>
    <row r="9" spans="1:6">
      <c r="A9" s="188"/>
      <c r="B9" s="189"/>
      <c r="C9" s="177"/>
      <c r="D9" s="177"/>
      <c r="E9" s="190"/>
      <c r="F9" s="190"/>
    </row>
    <row r="10" spans="1:6" ht="42" customHeight="1">
      <c r="A10" s="193" t="s">
        <v>230</v>
      </c>
      <c r="B10" s="194" t="s">
        <v>231</v>
      </c>
      <c r="C10" s="195" t="s">
        <v>232</v>
      </c>
      <c r="D10" s="195">
        <v>5</v>
      </c>
      <c r="E10" s="258"/>
      <c r="F10" s="197">
        <f>E10*D10</f>
        <v>0</v>
      </c>
    </row>
    <row r="11" spans="1:6">
      <c r="A11" s="193"/>
      <c r="B11" s="198"/>
      <c r="C11" s="195"/>
      <c r="D11" s="195"/>
      <c r="E11" s="258"/>
      <c r="F11" s="196"/>
    </row>
    <row r="12" spans="1:6" ht="22.5" customHeight="1">
      <c r="A12" s="199" t="s">
        <v>233</v>
      </c>
      <c r="B12" s="200" t="s">
        <v>234</v>
      </c>
      <c r="C12" s="201" t="s">
        <v>232</v>
      </c>
      <c r="D12" s="201">
        <v>4</v>
      </c>
      <c r="E12" s="259"/>
      <c r="F12" s="202">
        <f>E12*D12</f>
        <v>0</v>
      </c>
    </row>
    <row r="13" spans="1:6">
      <c r="A13" s="193"/>
      <c r="B13" s="198"/>
      <c r="C13" s="195"/>
      <c r="D13" s="195"/>
      <c r="E13" s="258"/>
      <c r="F13" s="196"/>
    </row>
    <row r="14" spans="1:6" ht="30" customHeight="1">
      <c r="A14" s="193" t="s">
        <v>235</v>
      </c>
      <c r="B14" s="203" t="s">
        <v>236</v>
      </c>
      <c r="C14" s="204" t="s">
        <v>237</v>
      </c>
      <c r="D14" s="204">
        <v>1</v>
      </c>
      <c r="E14" s="260"/>
      <c r="F14" s="197">
        <f>E14*D14</f>
        <v>0</v>
      </c>
    </row>
    <row r="15" spans="1:6">
      <c r="A15" s="193"/>
      <c r="B15" s="203"/>
      <c r="C15" s="195"/>
      <c r="D15" s="195"/>
      <c r="E15" s="196"/>
      <c r="F15" s="196"/>
    </row>
    <row r="16" spans="1:6">
      <c r="A16" s="205"/>
      <c r="B16" s="206" t="s">
        <v>238</v>
      </c>
      <c r="C16" s="207" t="s">
        <v>18</v>
      </c>
      <c r="D16" s="207">
        <v>1</v>
      </c>
      <c r="E16" s="208"/>
      <c r="F16" s="208">
        <f>SUM(F10:F14)</f>
        <v>0</v>
      </c>
    </row>
    <row r="17" spans="1:6">
      <c r="A17" s="209"/>
      <c r="B17" s="210"/>
      <c r="C17" s="177"/>
      <c r="D17" s="177"/>
      <c r="E17" s="177"/>
      <c r="F17" s="201"/>
    </row>
    <row r="18" spans="1:6">
      <c r="A18" s="211" t="s">
        <v>80</v>
      </c>
      <c r="B18" s="212" t="s">
        <v>239</v>
      </c>
      <c r="C18" s="213" t="s">
        <v>18</v>
      </c>
      <c r="D18" s="213">
        <v>1</v>
      </c>
      <c r="E18" s="214"/>
      <c r="F18" s="214">
        <f>F16</f>
        <v>0</v>
      </c>
    </row>
    <row r="20" spans="1:6">
      <c r="A20" s="175" t="s">
        <v>81</v>
      </c>
      <c r="B20" s="176" t="s">
        <v>240</v>
      </c>
      <c r="C20" s="177"/>
      <c r="D20" s="177"/>
      <c r="E20" s="177"/>
      <c r="F20" s="177"/>
    </row>
    <row r="21" spans="1:6">
      <c r="A21" s="175"/>
      <c r="B21" s="176"/>
      <c r="C21" s="177"/>
      <c r="D21" s="177"/>
      <c r="E21" s="177"/>
      <c r="F21" s="177"/>
    </row>
    <row r="22" spans="1:6">
      <c r="A22" s="178" t="s">
        <v>221</v>
      </c>
      <c r="B22" s="179" t="s">
        <v>222</v>
      </c>
      <c r="C22" s="179" t="s">
        <v>223</v>
      </c>
      <c r="D22" s="179" t="s">
        <v>224</v>
      </c>
      <c r="E22" s="179" t="s">
        <v>225</v>
      </c>
      <c r="F22" s="179" t="s">
        <v>226</v>
      </c>
    </row>
    <row r="23" spans="1:6">
      <c r="A23" s="215"/>
      <c r="B23" s="216"/>
      <c r="C23" s="217"/>
      <c r="D23" s="217"/>
      <c r="E23" s="218"/>
      <c r="F23" s="218"/>
    </row>
    <row r="24" spans="1:6">
      <c r="A24" s="219" t="s">
        <v>241</v>
      </c>
      <c r="B24" s="288" t="s">
        <v>242</v>
      </c>
      <c r="C24" s="288"/>
      <c r="D24" s="288"/>
      <c r="E24" s="220"/>
      <c r="F24" s="221"/>
    </row>
    <row r="25" spans="1:6">
      <c r="A25" s="188"/>
      <c r="B25" s="222"/>
      <c r="C25" s="177"/>
      <c r="D25" s="177"/>
      <c r="E25" s="190"/>
      <c r="F25" s="190"/>
    </row>
    <row r="26" spans="1:6" ht="106.5" customHeight="1">
      <c r="A26" s="223"/>
      <c r="B26" s="289" t="s">
        <v>243</v>
      </c>
      <c r="C26" s="289"/>
      <c r="D26" s="289"/>
      <c r="E26" s="289"/>
      <c r="F26" s="224"/>
    </row>
    <row r="27" spans="1:6">
      <c r="A27" s="188"/>
      <c r="B27" s="222"/>
      <c r="C27" s="177"/>
      <c r="D27" s="177"/>
      <c r="E27" s="190"/>
      <c r="F27" s="190"/>
    </row>
    <row r="28" spans="1:6" ht="129" customHeight="1">
      <c r="A28" s="193" t="s">
        <v>230</v>
      </c>
      <c r="B28" s="225" t="s">
        <v>244</v>
      </c>
      <c r="C28" s="195" t="s">
        <v>245</v>
      </c>
      <c r="D28" s="195">
        <v>1</v>
      </c>
      <c r="E28" s="258"/>
      <c r="F28" s="202">
        <f>E28*D28</f>
        <v>0</v>
      </c>
    </row>
    <row r="29" spans="1:6">
      <c r="A29" s="193"/>
      <c r="B29" s="225"/>
      <c r="C29" s="195"/>
      <c r="D29" s="195"/>
      <c r="E29" s="258"/>
      <c r="F29" s="196"/>
    </row>
    <row r="30" spans="1:6" ht="81">
      <c r="A30" s="193" t="s">
        <v>233</v>
      </c>
      <c r="B30" s="200" t="s">
        <v>246</v>
      </c>
      <c r="C30" s="195" t="s">
        <v>245</v>
      </c>
      <c r="D30" s="195">
        <v>1</v>
      </c>
      <c r="E30" s="258"/>
      <c r="F30" s="202">
        <f>E30*D30</f>
        <v>0</v>
      </c>
    </row>
    <row r="31" spans="1:6">
      <c r="A31" s="193"/>
      <c r="B31" s="225"/>
      <c r="C31" s="195"/>
      <c r="D31" s="195"/>
      <c r="E31" s="258"/>
      <c r="F31" s="196"/>
    </row>
    <row r="32" spans="1:6" ht="54">
      <c r="A32" s="199" t="s">
        <v>235</v>
      </c>
      <c r="B32" s="200" t="s">
        <v>247</v>
      </c>
      <c r="C32" s="201" t="s">
        <v>245</v>
      </c>
      <c r="D32" s="201">
        <v>1</v>
      </c>
      <c r="E32" s="259"/>
      <c r="F32" s="202">
        <f>E32*D32</f>
        <v>0</v>
      </c>
    </row>
    <row r="33" spans="1:6">
      <c r="A33" s="193"/>
      <c r="B33" s="225"/>
      <c r="C33" s="195"/>
      <c r="D33" s="195"/>
      <c r="E33" s="258"/>
      <c r="F33" s="196"/>
    </row>
    <row r="34" spans="1:6" ht="106.5" customHeight="1">
      <c r="A34" s="199" t="s">
        <v>248</v>
      </c>
      <c r="B34" s="225" t="s">
        <v>249</v>
      </c>
      <c r="C34" s="201" t="s">
        <v>245</v>
      </c>
      <c r="D34" s="201">
        <v>1</v>
      </c>
      <c r="E34" s="259"/>
      <c r="F34" s="202">
        <f>E34*D34</f>
        <v>0</v>
      </c>
    </row>
    <row r="35" spans="1:6">
      <c r="A35" s="193"/>
      <c r="B35" s="225"/>
      <c r="C35" s="195"/>
      <c r="D35" s="195"/>
      <c r="E35" s="258"/>
      <c r="F35" s="196"/>
    </row>
    <row r="36" spans="1:6" ht="93" customHeight="1">
      <c r="A36" s="193" t="s">
        <v>250</v>
      </c>
      <c r="B36" s="225" t="s">
        <v>251</v>
      </c>
      <c r="C36" s="195" t="s">
        <v>245</v>
      </c>
      <c r="D36" s="195">
        <v>13</v>
      </c>
      <c r="E36" s="258"/>
      <c r="F36" s="202">
        <f>E36*D36</f>
        <v>0</v>
      </c>
    </row>
    <row r="37" spans="1:6">
      <c r="A37" s="193"/>
      <c r="B37" s="225"/>
      <c r="C37" s="195"/>
      <c r="D37" s="195"/>
      <c r="E37" s="258"/>
      <c r="F37" s="196"/>
    </row>
    <row r="38" spans="1:6" ht="92.25" customHeight="1">
      <c r="A38" s="193" t="s">
        <v>252</v>
      </c>
      <c r="B38" s="225" t="s">
        <v>253</v>
      </c>
      <c r="C38" s="195" t="s">
        <v>245</v>
      </c>
      <c r="D38" s="195">
        <v>3</v>
      </c>
      <c r="E38" s="258"/>
      <c r="F38" s="196">
        <f>E38*D38</f>
        <v>0</v>
      </c>
    </row>
    <row r="39" spans="1:6">
      <c r="A39" s="193"/>
      <c r="B39" s="226"/>
      <c r="C39" s="195"/>
      <c r="D39" s="195"/>
      <c r="E39" s="258"/>
      <c r="F39" s="196"/>
    </row>
    <row r="40" spans="1:6" ht="90.75" customHeight="1">
      <c r="A40" s="193" t="s">
        <v>254</v>
      </c>
      <c r="B40" s="225" t="s">
        <v>255</v>
      </c>
      <c r="C40" s="195" t="s">
        <v>245</v>
      </c>
      <c r="D40" s="195">
        <v>2</v>
      </c>
      <c r="E40" s="258"/>
      <c r="F40" s="196">
        <f>E40*D40</f>
        <v>0</v>
      </c>
    </row>
    <row r="41" spans="1:6">
      <c r="A41" s="193"/>
      <c r="B41" s="226"/>
      <c r="C41" s="195"/>
      <c r="D41" s="195"/>
      <c r="E41" s="258"/>
      <c r="F41" s="196"/>
    </row>
    <row r="42" spans="1:6" ht="42" customHeight="1">
      <c r="A42" s="193" t="s">
        <v>256</v>
      </c>
      <c r="B42" s="203" t="s">
        <v>257</v>
      </c>
      <c r="C42" s="204" t="s">
        <v>258</v>
      </c>
      <c r="D42" s="204">
        <v>1</v>
      </c>
      <c r="E42" s="258"/>
      <c r="F42" s="196">
        <f>E42*D42</f>
        <v>0</v>
      </c>
    </row>
    <row r="43" spans="1:6">
      <c r="A43" s="193"/>
      <c r="B43" s="203"/>
      <c r="C43" s="204"/>
      <c r="D43" s="204"/>
      <c r="E43" s="196"/>
      <c r="F43" s="196"/>
    </row>
    <row r="44" spans="1:6">
      <c r="A44" s="179"/>
      <c r="B44" s="179" t="s">
        <v>259</v>
      </c>
      <c r="C44" s="179" t="s">
        <v>245</v>
      </c>
      <c r="D44" s="179">
        <v>1</v>
      </c>
      <c r="E44" s="227"/>
      <c r="F44" s="227">
        <f xml:space="preserve"> SUM(F28:F42)</f>
        <v>0</v>
      </c>
    </row>
    <row r="45" spans="1:6">
      <c r="A45" s="215"/>
      <c r="B45" s="216"/>
      <c r="C45" s="217"/>
      <c r="D45" s="217"/>
      <c r="E45" s="228"/>
      <c r="F45" s="228"/>
    </row>
    <row r="46" spans="1:6">
      <c r="A46" s="219" t="s">
        <v>260</v>
      </c>
      <c r="B46" s="288" t="s">
        <v>261</v>
      </c>
      <c r="C46" s="288"/>
      <c r="D46" s="288"/>
      <c r="E46" s="220"/>
      <c r="F46" s="221"/>
    </row>
    <row r="47" spans="1:6">
      <c r="A47" s="215"/>
      <c r="B47" s="229"/>
      <c r="C47" s="195"/>
      <c r="D47" s="195"/>
      <c r="E47" s="196"/>
      <c r="F47" s="196"/>
    </row>
    <row r="48" spans="1:6" ht="87" customHeight="1">
      <c r="A48" s="230"/>
      <c r="B48" s="283" t="s">
        <v>262</v>
      </c>
      <c r="C48" s="283"/>
      <c r="D48" s="283"/>
      <c r="E48" s="283"/>
      <c r="F48" s="231"/>
    </row>
    <row r="49" spans="1:6">
      <c r="A49" s="193"/>
      <c r="B49" s="226"/>
      <c r="C49" s="195"/>
      <c r="D49" s="195"/>
      <c r="E49" s="196"/>
      <c r="F49" s="196"/>
    </row>
    <row r="50" spans="1:6" ht="81">
      <c r="A50" s="193" t="s">
        <v>230</v>
      </c>
      <c r="B50" s="232" t="s">
        <v>263</v>
      </c>
      <c r="C50" s="204" t="s">
        <v>245</v>
      </c>
      <c r="D50" s="204">
        <v>5</v>
      </c>
      <c r="E50" s="258"/>
      <c r="F50" s="196">
        <f>E50*D50</f>
        <v>0</v>
      </c>
    </row>
    <row r="51" spans="1:6">
      <c r="A51" s="193"/>
      <c r="B51" s="232"/>
      <c r="C51" s="204"/>
      <c r="D51" s="204"/>
      <c r="E51" s="260"/>
      <c r="F51" s="197"/>
    </row>
    <row r="52" spans="1:6" ht="94.5">
      <c r="A52" s="193" t="s">
        <v>233</v>
      </c>
      <c r="B52" s="232" t="s">
        <v>264</v>
      </c>
      <c r="C52" s="204" t="s">
        <v>245</v>
      </c>
      <c r="D52" s="204">
        <v>3</v>
      </c>
      <c r="E52" s="258"/>
      <c r="F52" s="196">
        <f>E52*D52</f>
        <v>0</v>
      </c>
    </row>
    <row r="53" spans="1:6">
      <c r="A53" s="193"/>
      <c r="B53" s="232"/>
      <c r="C53" s="204"/>
      <c r="D53" s="204"/>
      <c r="E53" s="260"/>
      <c r="F53" s="197"/>
    </row>
    <row r="54" spans="1:6" ht="81">
      <c r="A54" s="193" t="s">
        <v>235</v>
      </c>
      <c r="B54" s="232" t="s">
        <v>265</v>
      </c>
      <c r="C54" s="195" t="s">
        <v>245</v>
      </c>
      <c r="D54" s="195">
        <v>1</v>
      </c>
      <c r="E54" s="258"/>
      <c r="F54" s="196">
        <f>E54*D54</f>
        <v>0</v>
      </c>
    </row>
    <row r="55" spans="1:6">
      <c r="A55" s="193"/>
      <c r="B55" s="233"/>
      <c r="C55" s="195"/>
      <c r="D55" s="195"/>
      <c r="E55" s="258"/>
      <c r="F55" s="197"/>
    </row>
    <row r="56" spans="1:6" ht="81">
      <c r="A56" s="193" t="s">
        <v>248</v>
      </c>
      <c r="B56" s="232" t="s">
        <v>266</v>
      </c>
      <c r="C56" s="195" t="s">
        <v>245</v>
      </c>
      <c r="D56" s="195">
        <v>1</v>
      </c>
      <c r="E56" s="258"/>
      <c r="F56" s="196">
        <f>E56*D56</f>
        <v>0</v>
      </c>
    </row>
    <row r="57" spans="1:6">
      <c r="A57" s="193"/>
      <c r="B57" s="233"/>
      <c r="C57" s="195"/>
      <c r="D57" s="195"/>
      <c r="E57" s="258"/>
      <c r="F57" s="197"/>
    </row>
    <row r="58" spans="1:6" ht="27">
      <c r="A58" s="193" t="s">
        <v>250</v>
      </c>
      <c r="B58" s="203" t="s">
        <v>257</v>
      </c>
      <c r="C58" s="204" t="s">
        <v>237</v>
      </c>
      <c r="D58" s="204">
        <v>1</v>
      </c>
      <c r="E58" s="258"/>
      <c r="F58" s="196">
        <f>E58*D58</f>
        <v>0</v>
      </c>
    </row>
    <row r="59" spans="1:6">
      <c r="A59" s="193"/>
      <c r="B59" s="234"/>
      <c r="C59" s="204"/>
      <c r="D59" s="204"/>
      <c r="E59" s="197"/>
      <c r="F59" s="197"/>
    </row>
    <row r="60" spans="1:6">
      <c r="A60" s="179"/>
      <c r="B60" s="235" t="s">
        <v>267</v>
      </c>
      <c r="C60" s="179" t="s">
        <v>18</v>
      </c>
      <c r="D60" s="179">
        <v>1</v>
      </c>
      <c r="E60" s="227"/>
      <c r="F60" s="227">
        <f>SUM(F50:F58)</f>
        <v>0</v>
      </c>
    </row>
    <row r="61" spans="1:6">
      <c r="A61" s="209"/>
      <c r="B61" s="226"/>
      <c r="C61" s="177"/>
      <c r="D61" s="177"/>
      <c r="E61" s="190"/>
      <c r="F61" s="190"/>
    </row>
    <row r="62" spans="1:6">
      <c r="A62" s="219" t="s">
        <v>268</v>
      </c>
      <c r="B62" s="288" t="s">
        <v>269</v>
      </c>
      <c r="C62" s="288"/>
      <c r="D62" s="288"/>
      <c r="E62" s="220"/>
      <c r="F62" s="221"/>
    </row>
    <row r="63" spans="1:6">
      <c r="A63" s="215"/>
      <c r="B63" s="229"/>
      <c r="C63" s="195"/>
      <c r="D63" s="195"/>
      <c r="E63" s="196"/>
      <c r="F63" s="196"/>
    </row>
    <row r="64" spans="1:6" ht="102.75" customHeight="1">
      <c r="A64" s="215"/>
      <c r="B64" s="283" t="s">
        <v>270</v>
      </c>
      <c r="C64" s="283"/>
      <c r="D64" s="283"/>
      <c r="E64" s="283"/>
      <c r="F64" s="196"/>
    </row>
    <row r="65" spans="1:6">
      <c r="A65" s="188"/>
      <c r="B65" s="236"/>
      <c r="C65" s="236"/>
      <c r="D65" s="236"/>
      <c r="E65" s="236"/>
      <c r="F65" s="190"/>
    </row>
    <row r="66" spans="1:6" ht="67.5">
      <c r="A66" s="193" t="s">
        <v>230</v>
      </c>
      <c r="B66" s="237" t="s">
        <v>271</v>
      </c>
      <c r="C66" s="204" t="s">
        <v>245</v>
      </c>
      <c r="D66" s="204">
        <v>13</v>
      </c>
      <c r="E66" s="258"/>
      <c r="F66" s="196">
        <f>E66*D66</f>
        <v>0</v>
      </c>
    </row>
    <row r="67" spans="1:6">
      <c r="A67" s="215"/>
      <c r="B67" s="238"/>
      <c r="C67" s="238"/>
      <c r="D67" s="238"/>
      <c r="E67" s="261"/>
      <c r="F67" s="196"/>
    </row>
    <row r="68" spans="1:6" ht="67.5">
      <c r="A68" s="193" t="s">
        <v>233</v>
      </c>
      <c r="B68" s="239" t="s">
        <v>272</v>
      </c>
      <c r="C68" s="204" t="s">
        <v>245</v>
      </c>
      <c r="D68" s="204">
        <v>1</v>
      </c>
      <c r="E68" s="258"/>
      <c r="F68" s="196">
        <f>E68*D68</f>
        <v>0</v>
      </c>
    </row>
    <row r="69" spans="1:6">
      <c r="A69" s="215"/>
      <c r="B69" s="238"/>
      <c r="C69" s="238"/>
      <c r="D69" s="238"/>
      <c r="E69" s="261"/>
      <c r="F69" s="196"/>
    </row>
    <row r="70" spans="1:6" ht="81">
      <c r="A70" s="193" t="s">
        <v>235</v>
      </c>
      <c r="B70" s="237" t="s">
        <v>273</v>
      </c>
      <c r="C70" s="204" t="s">
        <v>245</v>
      </c>
      <c r="D70" s="204">
        <v>4</v>
      </c>
      <c r="E70" s="258"/>
      <c r="F70" s="196">
        <f>E70*D70</f>
        <v>0</v>
      </c>
    </row>
    <row r="71" spans="1:6">
      <c r="A71" s="215"/>
      <c r="B71" s="200"/>
      <c r="C71" s="238"/>
      <c r="D71" s="238"/>
      <c r="E71" s="261"/>
      <c r="F71" s="196"/>
    </row>
    <row r="72" spans="1:6" ht="81" customHeight="1">
      <c r="A72" s="193" t="s">
        <v>248</v>
      </c>
      <c r="B72" s="240" t="s">
        <v>274</v>
      </c>
      <c r="C72" s="204" t="s">
        <v>245</v>
      </c>
      <c r="D72" s="204">
        <v>8</v>
      </c>
      <c r="E72" s="258"/>
      <c r="F72" s="196">
        <f>E72*D72</f>
        <v>0</v>
      </c>
    </row>
    <row r="73" spans="1:6">
      <c r="A73" s="215"/>
      <c r="B73" s="200"/>
      <c r="C73" s="238"/>
      <c r="D73" s="238"/>
      <c r="E73" s="261"/>
      <c r="F73" s="196"/>
    </row>
    <row r="74" spans="1:6" ht="19.5" customHeight="1">
      <c r="A74" s="193" t="s">
        <v>250</v>
      </c>
      <c r="B74" s="203" t="s">
        <v>275</v>
      </c>
      <c r="C74" s="204" t="s">
        <v>237</v>
      </c>
      <c r="D74" s="204">
        <v>1</v>
      </c>
      <c r="E74" s="258"/>
      <c r="F74" s="196">
        <f>E74*D74</f>
        <v>0</v>
      </c>
    </row>
    <row r="75" spans="1:6">
      <c r="A75" s="241"/>
      <c r="B75" s="225"/>
      <c r="C75" s="195"/>
      <c r="D75" s="195"/>
      <c r="E75" s="190"/>
      <c r="F75" s="190"/>
    </row>
    <row r="76" spans="1:6">
      <c r="A76" s="179"/>
      <c r="B76" s="235" t="s">
        <v>276</v>
      </c>
      <c r="C76" s="179"/>
      <c r="D76" s="179"/>
      <c r="E76" s="179"/>
      <c r="F76" s="227">
        <f>SUM(F66:F74)</f>
        <v>0</v>
      </c>
    </row>
    <row r="77" spans="1:6">
      <c r="A77" s="199"/>
      <c r="B77" s="242"/>
      <c r="C77" s="177"/>
      <c r="D77" s="177"/>
      <c r="E77" s="190"/>
      <c r="F77" s="190"/>
    </row>
    <row r="78" spans="1:6">
      <c r="A78" s="183" t="s">
        <v>277</v>
      </c>
      <c r="B78" s="184" t="s">
        <v>278</v>
      </c>
      <c r="C78" s="185"/>
      <c r="D78" s="185"/>
      <c r="E78" s="186"/>
      <c r="F78" s="187"/>
    </row>
    <row r="79" spans="1:6">
      <c r="A79" s="188"/>
      <c r="B79" s="189"/>
      <c r="C79" s="177"/>
      <c r="D79" s="177"/>
      <c r="E79" s="190"/>
      <c r="F79" s="190"/>
    </row>
    <row r="80" spans="1:6" ht="85.5" customHeight="1">
      <c r="A80" s="243"/>
      <c r="B80" s="284" t="s">
        <v>279</v>
      </c>
      <c r="C80" s="284"/>
      <c r="D80" s="284"/>
      <c r="E80" s="284"/>
      <c r="F80" s="244"/>
    </row>
    <row r="81" spans="1:6">
      <c r="A81" s="193"/>
      <c r="B81" s="198"/>
      <c r="C81" s="195"/>
      <c r="D81" s="195"/>
      <c r="E81" s="196"/>
      <c r="F81" s="196"/>
    </row>
    <row r="82" spans="1:6">
      <c r="A82" s="193" t="s">
        <v>230</v>
      </c>
      <c r="B82" s="198" t="s">
        <v>280</v>
      </c>
      <c r="C82" s="195" t="s">
        <v>232</v>
      </c>
      <c r="D82" s="195">
        <v>100</v>
      </c>
      <c r="E82" s="258"/>
      <c r="F82" s="196">
        <f>E82*D82</f>
        <v>0</v>
      </c>
    </row>
    <row r="83" spans="1:6">
      <c r="A83" s="193"/>
      <c r="B83" s="198"/>
      <c r="C83" s="195"/>
      <c r="D83" s="195"/>
      <c r="E83" s="258"/>
      <c r="F83" s="196"/>
    </row>
    <row r="84" spans="1:6">
      <c r="A84" s="193" t="s">
        <v>233</v>
      </c>
      <c r="B84" s="198" t="s">
        <v>281</v>
      </c>
      <c r="C84" s="195" t="s">
        <v>232</v>
      </c>
      <c r="D84" s="195">
        <v>90</v>
      </c>
      <c r="E84" s="258"/>
      <c r="F84" s="196">
        <f>E84*D84</f>
        <v>0</v>
      </c>
    </row>
    <row r="85" spans="1:6">
      <c r="A85" s="193"/>
      <c r="B85" s="198"/>
      <c r="C85" s="195"/>
      <c r="D85" s="195"/>
      <c r="E85" s="258"/>
      <c r="F85" s="196"/>
    </row>
    <row r="86" spans="1:6">
      <c r="A86" s="193" t="s">
        <v>235</v>
      </c>
      <c r="B86" s="198" t="s">
        <v>282</v>
      </c>
      <c r="C86" s="195" t="s">
        <v>232</v>
      </c>
      <c r="D86" s="195">
        <v>10</v>
      </c>
      <c r="E86" s="258"/>
      <c r="F86" s="196">
        <f>E86*D86</f>
        <v>0</v>
      </c>
    </row>
    <row r="87" spans="1:6">
      <c r="A87" s="193"/>
      <c r="B87" s="198"/>
      <c r="C87" s="195"/>
      <c r="D87" s="195"/>
      <c r="E87" s="258"/>
      <c r="F87" s="196"/>
    </row>
    <row r="88" spans="1:6">
      <c r="A88" s="193" t="s">
        <v>248</v>
      </c>
      <c r="B88" s="203" t="s">
        <v>283</v>
      </c>
      <c r="C88" s="195" t="s">
        <v>232</v>
      </c>
      <c r="D88" s="195">
        <v>190</v>
      </c>
      <c r="E88" s="258"/>
      <c r="F88" s="196">
        <f>E88*D88</f>
        <v>0</v>
      </c>
    </row>
    <row r="89" spans="1:6">
      <c r="A89" s="193"/>
      <c r="B89" s="203"/>
      <c r="C89" s="195"/>
      <c r="D89" s="195"/>
      <c r="E89" s="258"/>
      <c r="F89" s="196"/>
    </row>
    <row r="90" spans="1:6" ht="27">
      <c r="A90" s="193" t="s">
        <v>250</v>
      </c>
      <c r="B90" s="203" t="s">
        <v>284</v>
      </c>
      <c r="C90" s="195" t="s">
        <v>245</v>
      </c>
      <c r="D90" s="195">
        <v>8</v>
      </c>
      <c r="E90" s="258"/>
      <c r="F90" s="196">
        <f>E90*D90</f>
        <v>0</v>
      </c>
    </row>
    <row r="91" spans="1:6">
      <c r="A91" s="193"/>
      <c r="B91" s="203"/>
      <c r="C91" s="204"/>
      <c r="D91" s="204"/>
      <c r="E91" s="260"/>
      <c r="F91" s="197"/>
    </row>
    <row r="92" spans="1:6" ht="27">
      <c r="A92" s="193" t="s">
        <v>252</v>
      </c>
      <c r="B92" s="203" t="s">
        <v>257</v>
      </c>
      <c r="C92" s="204" t="s">
        <v>237</v>
      </c>
      <c r="D92" s="204">
        <v>1</v>
      </c>
      <c r="E92" s="258"/>
      <c r="F92" s="196">
        <f>E92*D92</f>
        <v>0</v>
      </c>
    </row>
    <row r="93" spans="1:6">
      <c r="A93" s="193"/>
      <c r="B93" s="203"/>
      <c r="C93" s="195"/>
      <c r="D93" s="195"/>
      <c r="E93" s="196"/>
      <c r="F93" s="196"/>
    </row>
    <row r="94" spans="1:6">
      <c r="A94" s="179"/>
      <c r="B94" s="235" t="s">
        <v>285</v>
      </c>
      <c r="C94" s="179"/>
      <c r="D94" s="179"/>
      <c r="E94" s="179"/>
      <c r="F94" s="227">
        <f>SUM(F82:F92)</f>
        <v>0</v>
      </c>
    </row>
    <row r="95" spans="1:6">
      <c r="A95" s="199"/>
      <c r="B95" s="242"/>
      <c r="C95" s="201"/>
      <c r="D95" s="201"/>
      <c r="E95" s="190"/>
      <c r="F95" s="190"/>
    </row>
    <row r="96" spans="1:6">
      <c r="A96" s="211" t="s">
        <v>81</v>
      </c>
      <c r="B96" s="212" t="s">
        <v>286</v>
      </c>
      <c r="C96" s="213" t="s">
        <v>18</v>
      </c>
      <c r="D96" s="213">
        <v>1</v>
      </c>
      <c r="E96" s="214">
        <f>F44+F60+F76+F94</f>
        <v>0</v>
      </c>
      <c r="F96" s="214">
        <f>D96*E96</f>
        <v>0</v>
      </c>
    </row>
    <row r="98" spans="1:6">
      <c r="A98" s="175" t="s">
        <v>218</v>
      </c>
      <c r="B98" s="176" t="s">
        <v>287</v>
      </c>
      <c r="C98" s="177"/>
      <c r="D98" s="177"/>
      <c r="E98" s="177"/>
      <c r="F98" s="177"/>
    </row>
    <row r="99" spans="1:6">
      <c r="A99" s="175"/>
      <c r="B99" s="176"/>
      <c r="C99" s="177"/>
      <c r="D99" s="177"/>
      <c r="E99" s="177"/>
      <c r="F99" s="177"/>
    </row>
    <row r="100" spans="1:6">
      <c r="A100" s="178" t="s">
        <v>221</v>
      </c>
      <c r="B100" s="179" t="s">
        <v>222</v>
      </c>
      <c r="C100" s="179" t="s">
        <v>223</v>
      </c>
      <c r="D100" s="179" t="s">
        <v>224</v>
      </c>
      <c r="E100" s="179" t="s">
        <v>225</v>
      </c>
      <c r="F100" s="179" t="s">
        <v>226</v>
      </c>
    </row>
    <row r="101" spans="1:6">
      <c r="A101" s="215"/>
      <c r="B101" s="217"/>
      <c r="C101" s="217"/>
      <c r="D101" s="217"/>
      <c r="E101" s="217"/>
      <c r="F101" s="217"/>
    </row>
    <row r="102" spans="1:6" ht="59.25" customHeight="1">
      <c r="A102" s="175"/>
      <c r="B102" s="285" t="s">
        <v>288</v>
      </c>
      <c r="C102" s="285"/>
      <c r="D102" s="285"/>
      <c r="E102" s="285"/>
      <c r="F102" s="202"/>
    </row>
    <row r="103" spans="1:6">
      <c r="A103" s="199"/>
      <c r="B103" s="200"/>
      <c r="C103" s="201"/>
      <c r="D103" s="201"/>
      <c r="E103" s="202"/>
      <c r="F103" s="202"/>
    </row>
    <row r="104" spans="1:6" ht="54">
      <c r="A104" s="193" t="s">
        <v>230</v>
      </c>
      <c r="B104" s="203" t="s">
        <v>289</v>
      </c>
      <c r="C104" s="204" t="s">
        <v>237</v>
      </c>
      <c r="D104" s="204">
        <v>1</v>
      </c>
      <c r="E104" s="258"/>
      <c r="F104" s="196">
        <f>E104*D104</f>
        <v>0</v>
      </c>
    </row>
    <row r="105" spans="1:6">
      <c r="A105" s="193"/>
      <c r="B105" s="203"/>
      <c r="C105" s="204"/>
      <c r="D105" s="204"/>
      <c r="E105" s="260"/>
      <c r="F105" s="197"/>
    </row>
    <row r="106" spans="1:6" ht="67.5">
      <c r="A106" s="193" t="s">
        <v>233</v>
      </c>
      <c r="B106" s="245" t="s">
        <v>290</v>
      </c>
      <c r="C106" s="204" t="s">
        <v>237</v>
      </c>
      <c r="D106" s="204">
        <v>1</v>
      </c>
      <c r="E106" s="258"/>
      <c r="F106" s="196">
        <f>E106*D106</f>
        <v>0</v>
      </c>
    </row>
    <row r="107" spans="1:6">
      <c r="A107" s="199"/>
      <c r="B107" s="200"/>
      <c r="C107" s="201"/>
      <c r="D107" s="201"/>
      <c r="E107" s="202"/>
      <c r="F107" s="202"/>
    </row>
    <row r="108" spans="1:6">
      <c r="A108" s="211" t="s">
        <v>218</v>
      </c>
      <c r="B108" s="212" t="s">
        <v>291</v>
      </c>
      <c r="C108" s="213" t="s">
        <v>18</v>
      </c>
      <c r="D108" s="213">
        <v>1</v>
      </c>
      <c r="E108" s="214">
        <f>SUM(F104:F106)</f>
        <v>0</v>
      </c>
      <c r="F108" s="214">
        <f>E108*D108</f>
        <v>0</v>
      </c>
    </row>
    <row r="110" spans="1:6" ht="17.25" customHeight="1">
      <c r="A110" s="175" t="s">
        <v>292</v>
      </c>
      <c r="B110" s="189" t="s">
        <v>293</v>
      </c>
      <c r="C110" s="201"/>
      <c r="D110" s="201"/>
      <c r="E110" s="201"/>
      <c r="F110" s="201"/>
    </row>
    <row r="111" spans="1:6">
      <c r="A111" s="175"/>
      <c r="B111" s="189"/>
      <c r="C111" s="201"/>
      <c r="D111" s="201"/>
      <c r="E111" s="201"/>
      <c r="F111" s="201"/>
    </row>
    <row r="112" spans="1:6">
      <c r="A112" s="178" t="s">
        <v>221</v>
      </c>
      <c r="B112" s="179" t="s">
        <v>222</v>
      </c>
      <c r="C112" s="179" t="s">
        <v>223</v>
      </c>
      <c r="D112" s="179" t="s">
        <v>224</v>
      </c>
      <c r="E112" s="179" t="s">
        <v>225</v>
      </c>
      <c r="F112" s="179" t="s">
        <v>226</v>
      </c>
    </row>
    <row r="113" spans="1:6">
      <c r="A113" s="199"/>
      <c r="B113" s="246"/>
      <c r="C113" s="242"/>
      <c r="D113" s="201"/>
      <c r="E113" s="201"/>
      <c r="F113" s="201"/>
    </row>
    <row r="114" spans="1:6" ht="121.5">
      <c r="A114" s="199" t="s">
        <v>230</v>
      </c>
      <c r="B114" s="246" t="s">
        <v>294</v>
      </c>
      <c r="C114" s="201" t="s">
        <v>19</v>
      </c>
      <c r="D114" s="201">
        <v>1</v>
      </c>
      <c r="E114" s="258"/>
      <c r="F114" s="196">
        <f>E114*D114</f>
        <v>0</v>
      </c>
    </row>
    <row r="115" spans="1:6">
      <c r="A115" s="199"/>
      <c r="B115" s="246"/>
      <c r="C115" s="201"/>
      <c r="D115" s="201"/>
      <c r="E115" s="262"/>
      <c r="F115" s="202"/>
    </row>
    <row r="116" spans="1:6" ht="108">
      <c r="A116" s="199" t="s">
        <v>233</v>
      </c>
      <c r="B116" s="246" t="s">
        <v>295</v>
      </c>
      <c r="C116" s="201" t="s">
        <v>19</v>
      </c>
      <c r="D116" s="201">
        <v>1</v>
      </c>
      <c r="E116" s="258"/>
      <c r="F116" s="196">
        <f>E116*D116</f>
        <v>0</v>
      </c>
    </row>
    <row r="117" spans="1:6">
      <c r="A117" s="199"/>
      <c r="B117" s="246"/>
      <c r="C117" s="242"/>
      <c r="D117" s="201"/>
      <c r="E117" s="262"/>
      <c r="F117" s="201"/>
    </row>
    <row r="118" spans="1:6" ht="27">
      <c r="A118" s="199" t="s">
        <v>235</v>
      </c>
      <c r="B118" s="246" t="s">
        <v>296</v>
      </c>
      <c r="C118" s="201" t="s">
        <v>19</v>
      </c>
      <c r="D118" s="201">
        <v>1</v>
      </c>
      <c r="E118" s="258"/>
      <c r="F118" s="196">
        <f>E118*D118</f>
        <v>0</v>
      </c>
    </row>
    <row r="119" spans="1:6">
      <c r="A119" s="199"/>
      <c r="B119" s="246"/>
      <c r="C119" s="201"/>
      <c r="D119" s="201"/>
      <c r="E119" s="262"/>
      <c r="F119" s="202"/>
    </row>
    <row r="120" spans="1:6">
      <c r="A120" s="199" t="s">
        <v>248</v>
      </c>
      <c r="B120" s="246" t="s">
        <v>297</v>
      </c>
      <c r="C120" s="201" t="s">
        <v>19</v>
      </c>
      <c r="D120" s="201">
        <v>1</v>
      </c>
      <c r="E120" s="258"/>
      <c r="F120" s="196">
        <f>E120*D120</f>
        <v>0</v>
      </c>
    </row>
    <row r="121" spans="1:6">
      <c r="A121" s="199"/>
      <c r="B121" s="246"/>
      <c r="C121" s="201"/>
      <c r="D121" s="201"/>
      <c r="E121" s="262"/>
      <c r="F121" s="202"/>
    </row>
    <row r="122" spans="1:6" ht="54">
      <c r="A122" s="199" t="s">
        <v>250</v>
      </c>
      <c r="B122" s="246" t="s">
        <v>298</v>
      </c>
      <c r="C122" s="201" t="s">
        <v>19</v>
      </c>
      <c r="D122" s="201">
        <v>1</v>
      </c>
      <c r="E122" s="258"/>
      <c r="F122" s="196">
        <f>E122*D122</f>
        <v>0</v>
      </c>
    </row>
    <row r="123" spans="1:6">
      <c r="A123" s="199"/>
      <c r="B123" s="246"/>
      <c r="C123" s="201"/>
      <c r="D123" s="201"/>
      <c r="E123" s="262"/>
      <c r="F123" s="202"/>
    </row>
    <row r="124" spans="1:6" ht="121.5">
      <c r="A124" s="199" t="s">
        <v>252</v>
      </c>
      <c r="B124" s="246" t="s">
        <v>299</v>
      </c>
      <c r="C124" s="201" t="s">
        <v>19</v>
      </c>
      <c r="D124" s="201">
        <v>1</v>
      </c>
      <c r="E124" s="258">
        <v>0</v>
      </c>
      <c r="F124" s="196">
        <f>E124*D124</f>
        <v>0</v>
      </c>
    </row>
    <row r="125" spans="1:6">
      <c r="A125" s="199"/>
      <c r="B125" s="246"/>
      <c r="C125" s="242"/>
      <c r="D125" s="201"/>
      <c r="E125" s="201"/>
      <c r="F125" s="201"/>
    </row>
    <row r="126" spans="1:6">
      <c r="A126" s="211" t="s">
        <v>292</v>
      </c>
      <c r="B126" s="212" t="s">
        <v>300</v>
      </c>
      <c r="C126" s="213" t="s">
        <v>18</v>
      </c>
      <c r="D126" s="213">
        <v>1</v>
      </c>
      <c r="E126" s="214">
        <f>SUM(F114:F124)</f>
        <v>0</v>
      </c>
      <c r="F126" s="214">
        <f>E126*D126</f>
        <v>0</v>
      </c>
    </row>
    <row r="129" spans="1:6">
      <c r="A129" s="199"/>
      <c r="B129" s="286" t="s">
        <v>34</v>
      </c>
      <c r="C129" s="286"/>
      <c r="D129" s="286"/>
      <c r="E129" s="286"/>
      <c r="F129" s="201"/>
    </row>
    <row r="130" spans="1:6">
      <c r="A130" s="199"/>
      <c r="B130" s="246"/>
      <c r="C130" s="201"/>
      <c r="D130" s="201"/>
      <c r="E130" s="201"/>
      <c r="F130" s="201"/>
    </row>
    <row r="131" spans="1:6">
      <c r="A131" s="247" t="s">
        <v>80</v>
      </c>
      <c r="B131" s="287" t="s">
        <v>301</v>
      </c>
      <c r="C131" s="287"/>
      <c r="D131" s="287"/>
      <c r="E131" s="182"/>
      <c r="F131" s="182">
        <f>F18</f>
        <v>0</v>
      </c>
    </row>
    <row r="132" spans="1:6">
      <c r="A132" s="248"/>
      <c r="B132" s="246"/>
      <c r="C132" s="201"/>
      <c r="D132" s="201"/>
      <c r="E132" s="201"/>
      <c r="F132" s="201"/>
    </row>
    <row r="133" spans="1:6">
      <c r="A133" s="247" t="s">
        <v>81</v>
      </c>
      <c r="B133" s="281" t="s">
        <v>286</v>
      </c>
      <c r="C133" s="281"/>
      <c r="D133" s="281"/>
      <c r="E133" s="249"/>
      <c r="F133" s="249">
        <f>F96</f>
        <v>0</v>
      </c>
    </row>
    <row r="134" spans="1:6">
      <c r="A134" s="248"/>
      <c r="B134" s="250"/>
      <c r="C134" s="251"/>
      <c r="D134" s="251"/>
      <c r="E134" s="252"/>
      <c r="F134" s="252"/>
    </row>
    <row r="135" spans="1:6">
      <c r="A135" s="247" t="s">
        <v>218</v>
      </c>
      <c r="B135" s="281" t="s">
        <v>291</v>
      </c>
      <c r="C135" s="281"/>
      <c r="D135" s="281"/>
      <c r="E135" s="253"/>
      <c r="F135" s="253">
        <f>F108</f>
        <v>0</v>
      </c>
    </row>
    <row r="136" spans="1:6">
      <c r="A136" s="248"/>
      <c r="B136" s="250"/>
      <c r="C136" s="251"/>
      <c r="D136" s="251"/>
      <c r="E136" s="252"/>
      <c r="F136" s="252"/>
    </row>
    <row r="137" spans="1:6">
      <c r="A137" s="247" t="s">
        <v>292</v>
      </c>
      <c r="B137" s="281" t="s">
        <v>300</v>
      </c>
      <c r="C137" s="281"/>
      <c r="D137" s="281"/>
      <c r="E137" s="253"/>
      <c r="F137" s="253">
        <f>F126</f>
        <v>0</v>
      </c>
    </row>
    <row r="138" spans="1:6">
      <c r="A138" s="248"/>
      <c r="B138" s="250"/>
      <c r="C138" s="252"/>
      <c r="D138" s="252"/>
      <c r="E138" s="249"/>
      <c r="F138" s="249"/>
    </row>
    <row r="139" spans="1:6">
      <c r="A139" s="254"/>
      <c r="B139" s="255" t="s">
        <v>302</v>
      </c>
      <c r="C139" s="256"/>
      <c r="D139" s="256"/>
      <c r="E139" s="257"/>
      <c r="F139" s="257">
        <f>SUM(F131:F137)</f>
        <v>0</v>
      </c>
    </row>
    <row r="140" spans="1:6">
      <c r="A140" s="199"/>
      <c r="B140" s="246"/>
      <c r="C140" s="201"/>
      <c r="D140" s="201"/>
      <c r="E140" s="201"/>
      <c r="F140" s="201"/>
    </row>
    <row r="141" spans="1:6">
      <c r="A141" s="199"/>
      <c r="B141" s="282"/>
      <c r="C141" s="282"/>
      <c r="D141" s="282"/>
      <c r="E141" s="201"/>
      <c r="F141" s="201"/>
    </row>
    <row r="142" spans="1:6">
      <c r="A142" s="241"/>
      <c r="B142" s="225"/>
      <c r="C142" s="195"/>
      <c r="D142" s="195"/>
      <c r="E142" s="195"/>
      <c r="F142" s="201"/>
    </row>
  </sheetData>
  <sheetProtection algorithmName="SHA-512" hashValue="VoAprk0MK9Y3rdsTNIYU9BbM+Tw/409Levb4ZeoNwOZ/l92XSckFOM/TGb9OlV9wMmVGMU95SHoJKQaaeGkETg==" saltValue="4untTBuaJDHkkWbGsJ4dZA==" spinCount="100000" sheet="1" objects="1" scenarios="1"/>
  <mergeCells count="15">
    <mergeCell ref="B62:D62"/>
    <mergeCell ref="B8:E8"/>
    <mergeCell ref="B24:D24"/>
    <mergeCell ref="B26:E26"/>
    <mergeCell ref="B46:D46"/>
    <mergeCell ref="B48:E48"/>
    <mergeCell ref="B135:D135"/>
    <mergeCell ref="B137:D137"/>
    <mergeCell ref="B141:D141"/>
    <mergeCell ref="B64:E64"/>
    <mergeCell ref="B80:E80"/>
    <mergeCell ref="B102:E102"/>
    <mergeCell ref="B129:E129"/>
    <mergeCell ref="B131:D131"/>
    <mergeCell ref="B133:D1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4"/>
  <sheetViews>
    <sheetView tabSelected="1" view="pageBreakPreview" zoomScaleNormal="100" zoomScaleSheetLayoutView="100" workbookViewId="0">
      <selection activeCell="F21" sqref="F21"/>
    </sheetView>
  </sheetViews>
  <sheetFormatPr defaultRowHeight="15"/>
  <cols>
    <col min="1" max="1" width="6.5703125" customWidth="1"/>
    <col min="2" max="2" width="40.42578125" customWidth="1"/>
    <col min="6" max="6" width="10.85546875" style="3" customWidth="1"/>
    <col min="7" max="7" width="14" bestFit="1" customWidth="1"/>
  </cols>
  <sheetData>
    <row r="1" spans="1:7" ht="18.75">
      <c r="A1" s="19" t="s">
        <v>34</v>
      </c>
      <c r="B1" s="20"/>
      <c r="C1" s="20"/>
      <c r="D1" s="20"/>
      <c r="E1" s="20"/>
      <c r="F1" s="21"/>
      <c r="G1" s="22"/>
    </row>
    <row r="2" spans="1:7" ht="15.75">
      <c r="A2" s="23"/>
      <c r="B2" s="165" t="s">
        <v>212</v>
      </c>
      <c r="C2" s="23"/>
      <c r="D2" s="23"/>
      <c r="E2" s="23"/>
      <c r="F2" s="24"/>
      <c r="G2" s="22"/>
    </row>
    <row r="3" spans="1:7" ht="15.75">
      <c r="A3" s="23"/>
      <c r="B3" s="166" t="s">
        <v>207</v>
      </c>
      <c r="C3" s="23"/>
      <c r="D3" s="23"/>
      <c r="E3" s="23"/>
      <c r="F3" s="24"/>
      <c r="G3" s="22"/>
    </row>
    <row r="4" spans="1:7" ht="15.75">
      <c r="A4" s="23"/>
      <c r="B4" s="166" t="s">
        <v>208</v>
      </c>
      <c r="C4" s="23"/>
      <c r="D4" s="23"/>
      <c r="E4" s="23"/>
      <c r="F4" s="24"/>
      <c r="G4" s="22"/>
    </row>
    <row r="5" spans="1:7" ht="26.25">
      <c r="A5" s="25"/>
      <c r="B5" s="167" t="s">
        <v>209</v>
      </c>
      <c r="C5" s="25"/>
      <c r="D5" s="25"/>
      <c r="E5" s="25"/>
      <c r="F5" s="26"/>
      <c r="G5" s="22"/>
    </row>
    <row r="6" spans="1:7" ht="15.75">
      <c r="A6" s="27"/>
      <c r="B6" s="166" t="s">
        <v>210</v>
      </c>
      <c r="C6" s="28"/>
      <c r="D6" s="29"/>
      <c r="E6" s="30"/>
      <c r="F6" s="31"/>
      <c r="G6" s="22"/>
    </row>
    <row r="7" spans="1:7" ht="15.75">
      <c r="A7" s="27"/>
      <c r="B7" s="166"/>
      <c r="C7" s="28"/>
      <c r="D7" s="29"/>
      <c r="E7" s="30"/>
      <c r="F7" s="31"/>
      <c r="G7" s="22"/>
    </row>
    <row r="8" spans="1:7" ht="18.75" customHeight="1">
      <c r="A8" s="32" t="s">
        <v>80</v>
      </c>
      <c r="B8" s="33" t="s">
        <v>62</v>
      </c>
      <c r="C8" s="290">
        <f>'GRAĐEVINSKO-OBRTNIČKI'!F133</f>
        <v>0</v>
      </c>
      <c r="D8" s="290"/>
      <c r="E8" s="290"/>
      <c r="F8" s="290"/>
      <c r="G8" s="22"/>
    </row>
    <row r="9" spans="1:7">
      <c r="A9" s="34"/>
      <c r="B9" s="22"/>
      <c r="C9" s="22"/>
      <c r="D9" s="22"/>
      <c r="E9" s="22"/>
      <c r="F9" s="35"/>
      <c r="G9" s="22"/>
    </row>
    <row r="10" spans="1:7" ht="15.75">
      <c r="A10" s="32" t="s">
        <v>81</v>
      </c>
      <c r="B10" s="33" t="s">
        <v>69</v>
      </c>
      <c r="C10" s="290">
        <f>'VODOVOD I KANALIZACIJA'!F95</f>
        <v>0</v>
      </c>
      <c r="D10" s="291"/>
      <c r="E10" s="291"/>
      <c r="F10" s="291"/>
      <c r="G10" s="22"/>
    </row>
    <row r="11" spans="1:7">
      <c r="A11" s="22"/>
      <c r="B11" s="22"/>
      <c r="C11" s="35"/>
      <c r="D11" s="35"/>
      <c r="E11" s="35"/>
      <c r="F11" s="35"/>
      <c r="G11" s="22"/>
    </row>
    <row r="12" spans="1:7" ht="15.75">
      <c r="A12" s="32" t="s">
        <v>218</v>
      </c>
      <c r="B12" s="33" t="s">
        <v>219</v>
      </c>
      <c r="C12" s="290">
        <f>ELEKTRORADOVI!F139</f>
        <v>0</v>
      </c>
      <c r="D12" s="291"/>
      <c r="E12" s="291"/>
      <c r="F12" s="291"/>
      <c r="G12" s="22"/>
    </row>
    <row r="13" spans="1:7">
      <c r="A13" s="22"/>
      <c r="B13" s="22"/>
      <c r="C13" s="35"/>
      <c r="D13" s="35"/>
      <c r="E13" s="35"/>
      <c r="F13" s="35"/>
      <c r="G13" s="22"/>
    </row>
    <row r="14" spans="1:7" ht="15.75">
      <c r="A14" s="32"/>
      <c r="B14" s="33" t="s">
        <v>85</v>
      </c>
      <c r="C14" s="290">
        <f>C8+C10+C12</f>
        <v>0</v>
      </c>
      <c r="D14" s="291"/>
      <c r="E14" s="291"/>
      <c r="F14" s="291"/>
      <c r="G14" s="22"/>
    </row>
    <row r="15" spans="1:7" ht="15.75">
      <c r="A15" s="32"/>
      <c r="B15" s="33" t="s">
        <v>84</v>
      </c>
      <c r="C15" s="290">
        <f>C14*0.25</f>
        <v>0</v>
      </c>
      <c r="D15" s="291"/>
      <c r="E15" s="291"/>
      <c r="F15" s="291"/>
      <c r="G15" s="22"/>
    </row>
    <row r="16" spans="1:7" ht="15.75">
      <c r="A16" s="32"/>
      <c r="B16" s="33" t="s">
        <v>83</v>
      </c>
      <c r="C16" s="290">
        <f>C14+C15</f>
        <v>0</v>
      </c>
      <c r="D16" s="291"/>
      <c r="E16" s="291"/>
      <c r="F16" s="291"/>
      <c r="G16" s="22"/>
    </row>
    <row r="17" spans="1:7">
      <c r="A17" s="22"/>
      <c r="B17" s="22"/>
      <c r="C17" s="22"/>
      <c r="D17" s="22"/>
      <c r="E17" s="22"/>
      <c r="F17" s="35"/>
      <c r="G17" s="22"/>
    </row>
    <row r="18" spans="1:7">
      <c r="A18" s="22"/>
      <c r="B18" s="22"/>
      <c r="C18" s="22"/>
      <c r="D18" s="22"/>
      <c r="E18" s="22"/>
      <c r="F18" s="35"/>
      <c r="G18" s="22"/>
    </row>
    <row r="19" spans="1:7" ht="15.75">
      <c r="A19" s="22"/>
      <c r="B19" s="37"/>
      <c r="C19" s="22"/>
      <c r="D19" s="22"/>
      <c r="E19" s="22"/>
      <c r="F19" s="35"/>
      <c r="G19" s="22"/>
    </row>
    <row r="20" spans="1:7">
      <c r="A20" s="22"/>
      <c r="B20" s="4"/>
      <c r="C20" s="4"/>
      <c r="D20" s="4"/>
      <c r="E20" s="4"/>
      <c r="F20" s="5"/>
      <c r="G20" s="22"/>
    </row>
    <row r="21" spans="1:7">
      <c r="A21" s="22"/>
      <c r="B21" s="4"/>
      <c r="C21" s="4"/>
      <c r="D21" s="4"/>
      <c r="E21" s="4"/>
      <c r="F21" s="5"/>
      <c r="G21" s="22"/>
    </row>
    <row r="22" spans="1:7">
      <c r="A22" s="22"/>
      <c r="B22" s="4"/>
      <c r="C22" s="4"/>
      <c r="D22" s="4"/>
      <c r="E22" s="4"/>
      <c r="F22" s="5"/>
      <c r="G22" s="22"/>
    </row>
    <row r="23" spans="1:7">
      <c r="A23" s="22"/>
      <c r="B23" s="4"/>
      <c r="C23" s="4"/>
      <c r="D23" s="4"/>
      <c r="E23" s="4"/>
      <c r="F23" s="5"/>
      <c r="G23" s="22"/>
    </row>
    <row r="24" spans="1:7">
      <c r="A24" s="22"/>
      <c r="B24" s="38"/>
      <c r="C24" s="22"/>
      <c r="D24" s="22"/>
      <c r="E24" s="22"/>
      <c r="F24" s="35"/>
      <c r="G24" s="22"/>
    </row>
  </sheetData>
  <mergeCells count="6">
    <mergeCell ref="C8:F8"/>
    <mergeCell ref="C15:F15"/>
    <mergeCell ref="C16:F16"/>
    <mergeCell ref="C10:F10"/>
    <mergeCell ref="C14:F14"/>
    <mergeCell ref="C12:F12"/>
  </mergeCells>
  <pageMargins left="0.7" right="0.7" top="0.75" bottom="0.75" header="0.3" footer="0.3"/>
  <pageSetup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3</vt:i4>
      </vt:variant>
    </vt:vector>
  </HeadingPairs>
  <TitlesOfParts>
    <vt:vector size="8" baseType="lpstr">
      <vt:lpstr>OPĆI UVJETI</vt:lpstr>
      <vt:lpstr>GRAĐEVINSKO-OBRTNIČKI</vt:lpstr>
      <vt:lpstr>VODOVOD I KANALIZACIJA</vt:lpstr>
      <vt:lpstr>ELEKTRORADOVI</vt:lpstr>
      <vt:lpstr>REKAPITULACIJA</vt:lpstr>
      <vt:lpstr>'GRAĐEVINSKO-OBRTNIČKI'!Podrucje_ispisa</vt:lpstr>
      <vt:lpstr>REKAPITULACIJA!Podrucje_ispisa</vt:lpstr>
      <vt:lpstr>'VODOVOD I KANALIZACIJA'!Podrucje_ispisa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2025-02-07T08:09:55Z</dcterms:modified>
</cp:coreProperties>
</file>